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Machkova\Documents\Internet\Rozpočet\2022\"/>
    </mc:Choice>
  </mc:AlternateContent>
  <xr:revisionPtr revIDLastSave="0" documentId="8_{2AFF95FB-E106-4143-B2CB-2AEBC091AC8F}" xr6:coauthVersionLast="47" xr6:coauthVersionMax="47" xr10:uidLastSave="{00000000-0000-0000-0000-000000000000}"/>
  <bookViews>
    <workbookView xWindow="-108" yWindow="-108" windowWidth="23256" windowHeight="12576" tabRatio="500" xr2:uid="{00000000-000D-0000-FFFF-FFFF00000000}"/>
  </bookViews>
  <sheets>
    <sheet name="ROZPOČET 2022" sheetId="1" r:id="rId1"/>
    <sheet name="Příjmy 2022" sheetId="2" r:id="rId2"/>
    <sheet name="Výdaje 2022" sheetId="3" r:id="rId3"/>
    <sheet name="NEVYČERPANÉ DOTACE Z 2020" sheetId="4" state="hidden" r:id="rId4"/>
  </sheets>
  <externalReferences>
    <externalReference r:id="rId5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R86" i="2" l="1"/>
  <c r="R11" i="1" s="1"/>
  <c r="R15" i="1"/>
  <c r="R69" i="3"/>
  <c r="S99" i="3"/>
  <c r="T98" i="3"/>
  <c r="T97" i="3"/>
  <c r="T96" i="3"/>
  <c r="T95" i="3"/>
  <c r="T94" i="3"/>
  <c r="T93" i="3"/>
  <c r="T92" i="3"/>
  <c r="T91" i="3"/>
  <c r="T90" i="3"/>
  <c r="T89" i="3"/>
  <c r="T88" i="3"/>
  <c r="T87" i="3"/>
  <c r="T86" i="3"/>
  <c r="T85" i="3"/>
  <c r="T84" i="3"/>
  <c r="T83" i="3"/>
  <c r="T82" i="3"/>
  <c r="T81" i="3"/>
  <c r="T80" i="3"/>
  <c r="T79" i="3"/>
  <c r="S77" i="3"/>
  <c r="T76" i="3"/>
  <c r="T75" i="3"/>
  <c r="T74" i="3"/>
  <c r="T77" i="3" s="1"/>
  <c r="S69" i="3"/>
  <c r="T67" i="3"/>
  <c r="T66" i="3"/>
  <c r="T65" i="3"/>
  <c r="T64" i="3"/>
  <c r="T63" i="3"/>
  <c r="T62" i="3"/>
  <c r="T61" i="3"/>
  <c r="T60" i="3"/>
  <c r="T59" i="3"/>
  <c r="T58" i="3"/>
  <c r="T57" i="3"/>
  <c r="T56" i="3"/>
  <c r="T55" i="3"/>
  <c r="T54" i="3"/>
  <c r="T53" i="3"/>
  <c r="T52" i="3"/>
  <c r="T51" i="3"/>
  <c r="T50" i="3"/>
  <c r="T49" i="3"/>
  <c r="T48" i="3"/>
  <c r="T47" i="3"/>
  <c r="T46" i="3"/>
  <c r="T45" i="3"/>
  <c r="T44" i="3"/>
  <c r="T43" i="3"/>
  <c r="T42" i="3"/>
  <c r="T41" i="3"/>
  <c r="T40" i="3"/>
  <c r="T39" i="3"/>
  <c r="T38" i="3"/>
  <c r="T37" i="3"/>
  <c r="T36" i="3"/>
  <c r="T35" i="3"/>
  <c r="T34" i="3"/>
  <c r="T33" i="3"/>
  <c r="T32" i="3"/>
  <c r="T31" i="3"/>
  <c r="T30" i="3"/>
  <c r="T29" i="3"/>
  <c r="T28" i="3"/>
  <c r="T27" i="3"/>
  <c r="T26" i="3"/>
  <c r="T25" i="3"/>
  <c r="T24" i="3"/>
  <c r="T23" i="3"/>
  <c r="T22" i="3"/>
  <c r="T21" i="3"/>
  <c r="T20" i="3"/>
  <c r="T19" i="3"/>
  <c r="T18" i="3"/>
  <c r="T17" i="3"/>
  <c r="T16" i="3"/>
  <c r="T15" i="3"/>
  <c r="T14" i="3"/>
  <c r="T13" i="3"/>
  <c r="T12" i="3"/>
  <c r="T11" i="3"/>
  <c r="T10" i="3"/>
  <c r="T9" i="3"/>
  <c r="T8" i="3"/>
  <c r="T7" i="3"/>
  <c r="T6" i="3"/>
  <c r="T5" i="3"/>
  <c r="T4" i="3"/>
  <c r="S86" i="2"/>
  <c r="T85" i="2"/>
  <c r="T84" i="2"/>
  <c r="T83" i="2"/>
  <c r="T82" i="2"/>
  <c r="T81" i="2"/>
  <c r="T80" i="2"/>
  <c r="T79" i="2"/>
  <c r="T78" i="2"/>
  <c r="T77" i="2"/>
  <c r="T76" i="2"/>
  <c r="T75" i="2"/>
  <c r="T74" i="2"/>
  <c r="T73" i="2"/>
  <c r="T72" i="2"/>
  <c r="T71" i="2"/>
  <c r="T70" i="2"/>
  <c r="T69" i="2"/>
  <c r="T68" i="2"/>
  <c r="T67" i="2"/>
  <c r="T66" i="2"/>
  <c r="T65" i="2"/>
  <c r="S62" i="2"/>
  <c r="T61" i="2"/>
  <c r="T60" i="2"/>
  <c r="T59" i="2"/>
  <c r="S57" i="2"/>
  <c r="T56" i="2"/>
  <c r="T55" i="2"/>
  <c r="T54" i="2"/>
  <c r="T53" i="2"/>
  <c r="S50" i="2"/>
  <c r="T49" i="2"/>
  <c r="T48" i="2"/>
  <c r="T47" i="2"/>
  <c r="T46" i="2"/>
  <c r="T45" i="2"/>
  <c r="T44" i="2"/>
  <c r="T43" i="2"/>
  <c r="T42" i="2"/>
  <c r="T41" i="2"/>
  <c r="T40" i="2"/>
  <c r="T39" i="2"/>
  <c r="T38" i="2"/>
  <c r="T37" i="2"/>
  <c r="T36" i="2"/>
  <c r="T35" i="2"/>
  <c r="T34" i="2"/>
  <c r="T33" i="2"/>
  <c r="T32" i="2"/>
  <c r="T31" i="2"/>
  <c r="T30" i="2"/>
  <c r="T29" i="2"/>
  <c r="T28" i="2"/>
  <c r="T27" i="2"/>
  <c r="T26" i="2"/>
  <c r="T25" i="2"/>
  <c r="T24" i="2"/>
  <c r="T23" i="2"/>
  <c r="T22" i="2"/>
  <c r="S19" i="2"/>
  <c r="S88" i="2" s="1"/>
  <c r="T18" i="2"/>
  <c r="T17" i="2"/>
  <c r="T16" i="2"/>
  <c r="T15" i="2"/>
  <c r="T14" i="2"/>
  <c r="T13" i="2"/>
  <c r="T12" i="2"/>
  <c r="T11" i="2"/>
  <c r="T10" i="2"/>
  <c r="T9" i="2"/>
  <c r="T8" i="2"/>
  <c r="T7" i="2"/>
  <c r="T6" i="2"/>
  <c r="T5" i="2"/>
  <c r="R17" i="1"/>
  <c r="R12" i="1"/>
  <c r="R19" i="2"/>
  <c r="R8" i="1" s="1"/>
  <c r="R50" i="2"/>
  <c r="R9" i="1" s="1"/>
  <c r="R57" i="2"/>
  <c r="R62" i="2"/>
  <c r="R10" i="1" s="1"/>
  <c r="T50" i="2" l="1"/>
  <c r="T19" i="2"/>
  <c r="T62" i="2"/>
  <c r="T86" i="2"/>
  <c r="S102" i="3"/>
  <c r="T99" i="3"/>
  <c r="T69" i="3"/>
  <c r="T57" i="2"/>
  <c r="R88" i="2"/>
  <c r="T88" i="2" l="1"/>
  <c r="T102" i="3"/>
  <c r="D99" i="3"/>
  <c r="E99" i="3"/>
  <c r="F99" i="3"/>
  <c r="G99" i="3"/>
  <c r="H99" i="3"/>
  <c r="I99" i="3"/>
  <c r="J99" i="3"/>
  <c r="K99" i="3"/>
  <c r="L99" i="3"/>
  <c r="N99" i="3"/>
  <c r="O99" i="3"/>
  <c r="P99" i="3"/>
  <c r="R99" i="3"/>
  <c r="R16" i="1" s="1"/>
  <c r="R18" i="1" s="1"/>
  <c r="D77" i="3"/>
  <c r="E77" i="3"/>
  <c r="F77" i="3"/>
  <c r="G77" i="3"/>
  <c r="H77" i="3"/>
  <c r="I77" i="3"/>
  <c r="J77" i="3"/>
  <c r="K77" i="3"/>
  <c r="L77" i="3"/>
  <c r="M77" i="3"/>
  <c r="N77" i="3"/>
  <c r="O77" i="3"/>
  <c r="P77" i="3"/>
  <c r="R77" i="3"/>
  <c r="D69" i="3"/>
  <c r="D102" i="3" s="1"/>
  <c r="E69" i="3"/>
  <c r="F69" i="3"/>
  <c r="G69" i="3"/>
  <c r="H69" i="3"/>
  <c r="H102" i="3" s="1"/>
  <c r="I69" i="3"/>
  <c r="J69" i="3"/>
  <c r="K69" i="3"/>
  <c r="L69" i="3"/>
  <c r="M69" i="3"/>
  <c r="N69" i="3"/>
  <c r="O69" i="3"/>
  <c r="O102" i="3" s="1"/>
  <c r="P69" i="3"/>
  <c r="P102" i="3" s="1"/>
  <c r="R13" i="1"/>
  <c r="Q5" i="3"/>
  <c r="Q6" i="3"/>
  <c r="Q7" i="3"/>
  <c r="Q8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8" i="3"/>
  <c r="Q39" i="3"/>
  <c r="Q40" i="3"/>
  <c r="Q41" i="3"/>
  <c r="Q42" i="3"/>
  <c r="Q43" i="3"/>
  <c r="Q44" i="3"/>
  <c r="Q45" i="3"/>
  <c r="Q46" i="3"/>
  <c r="Q47" i="3"/>
  <c r="Q48" i="3"/>
  <c r="Q49" i="3"/>
  <c r="Q50" i="3"/>
  <c r="Q51" i="3"/>
  <c r="Q52" i="3"/>
  <c r="Q53" i="3"/>
  <c r="Q54" i="3"/>
  <c r="Q55" i="3"/>
  <c r="Q56" i="3"/>
  <c r="Q57" i="3"/>
  <c r="Q58" i="3"/>
  <c r="Q59" i="3"/>
  <c r="Q60" i="3"/>
  <c r="Q61" i="3"/>
  <c r="Q62" i="3"/>
  <c r="Q64" i="3"/>
  <c r="Q65" i="3"/>
  <c r="Q66" i="3"/>
  <c r="Q67" i="3"/>
  <c r="Q73" i="3"/>
  <c r="Q74" i="3"/>
  <c r="Q75" i="3"/>
  <c r="Q76" i="3"/>
  <c r="Q79" i="3"/>
  <c r="Q80" i="3"/>
  <c r="Q81" i="3"/>
  <c r="Q82" i="3"/>
  <c r="Q83" i="3"/>
  <c r="Q84" i="3"/>
  <c r="Q85" i="3"/>
  <c r="Q86" i="3"/>
  <c r="Q87" i="3"/>
  <c r="Q88" i="3"/>
  <c r="Q89" i="3"/>
  <c r="Q90" i="3"/>
  <c r="Q91" i="3"/>
  <c r="Q92" i="3"/>
  <c r="Q93" i="3"/>
  <c r="Q94" i="3"/>
  <c r="Q95" i="3"/>
  <c r="Q96" i="3"/>
  <c r="Q97" i="3"/>
  <c r="Q98" i="3"/>
  <c r="Q4" i="3"/>
  <c r="Q6" i="2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3" i="2"/>
  <c r="Q54" i="2"/>
  <c r="Q55" i="2"/>
  <c r="Q56" i="2"/>
  <c r="Q57" i="2"/>
  <c r="Q59" i="2"/>
  <c r="Q60" i="2"/>
  <c r="Q61" i="2"/>
  <c r="Q62" i="2"/>
  <c r="Q65" i="2"/>
  <c r="Q66" i="2"/>
  <c r="Q67" i="2"/>
  <c r="Q68" i="2"/>
  <c r="Q69" i="2"/>
  <c r="Q70" i="2"/>
  <c r="Q71" i="2"/>
  <c r="Q72" i="2"/>
  <c r="Q73" i="2"/>
  <c r="Q74" i="2"/>
  <c r="Q75" i="2"/>
  <c r="Q76" i="2"/>
  <c r="Q77" i="2"/>
  <c r="Q78" i="2"/>
  <c r="Q79" i="2"/>
  <c r="Q80" i="2"/>
  <c r="Q81" i="2"/>
  <c r="Q82" i="2"/>
  <c r="Q83" i="2"/>
  <c r="Q84" i="2"/>
  <c r="Q85" i="2"/>
  <c r="Q86" i="2"/>
  <c r="Q5" i="2"/>
  <c r="Q9" i="1"/>
  <c r="Q10" i="1"/>
  <c r="Q11" i="1"/>
  <c r="Q12" i="1"/>
  <c r="Q13" i="1"/>
  <c r="Q15" i="1"/>
  <c r="Q16" i="1"/>
  <c r="Q17" i="1"/>
  <c r="Q18" i="1"/>
  <c r="Q22" i="1"/>
  <c r="Q23" i="1"/>
  <c r="Q8" i="1"/>
  <c r="N102" i="3" l="1"/>
  <c r="L102" i="3"/>
  <c r="F102" i="3"/>
  <c r="R20" i="1"/>
  <c r="R21" i="1" s="1"/>
  <c r="I102" i="3"/>
  <c r="E102" i="3"/>
  <c r="J102" i="3"/>
  <c r="Q20" i="1"/>
  <c r="Q21" i="1" s="1"/>
  <c r="R102" i="3"/>
  <c r="G102" i="3"/>
  <c r="K102" i="3"/>
  <c r="Q77" i="3"/>
  <c r="Q69" i="3"/>
  <c r="Q99" i="3"/>
  <c r="Q88" i="2"/>
  <c r="M88" i="3"/>
  <c r="M99" i="3" s="1"/>
  <c r="M102" i="3" s="1"/>
  <c r="Q102" i="3" l="1"/>
  <c r="K2" i="2"/>
  <c r="P16" i="1" l="1"/>
  <c r="O16" i="1"/>
  <c r="N16" i="1"/>
  <c r="M16" i="1"/>
  <c r="L16" i="1"/>
  <c r="K16" i="1"/>
  <c r="J16" i="1"/>
  <c r="I16" i="1"/>
  <c r="H16" i="1"/>
  <c r="G16" i="1"/>
  <c r="F16" i="1"/>
  <c r="E16" i="1"/>
  <c r="D16" i="1"/>
  <c r="C99" i="3"/>
  <c r="C16" i="1" s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77" i="3"/>
  <c r="C17" i="1" s="1"/>
  <c r="N15" i="1"/>
  <c r="M15" i="1"/>
  <c r="I15" i="1"/>
  <c r="F15" i="1"/>
  <c r="E15" i="1"/>
  <c r="C69" i="3"/>
  <c r="P86" i="2"/>
  <c r="P11" i="1" s="1"/>
  <c r="O86" i="2"/>
  <c r="O11" i="1" s="1"/>
  <c r="N86" i="2"/>
  <c r="N11" i="1" s="1"/>
  <c r="M86" i="2"/>
  <c r="M11" i="1" s="1"/>
  <c r="L86" i="2"/>
  <c r="L11" i="1" s="1"/>
  <c r="K86" i="2"/>
  <c r="K11" i="1" s="1"/>
  <c r="J86" i="2"/>
  <c r="J11" i="1" s="1"/>
  <c r="I86" i="2"/>
  <c r="I11" i="1" s="1"/>
  <c r="H86" i="2"/>
  <c r="H11" i="1" s="1"/>
  <c r="G86" i="2"/>
  <c r="G11" i="1" s="1"/>
  <c r="F86" i="2"/>
  <c r="F11" i="1" s="1"/>
  <c r="E86" i="2"/>
  <c r="E11" i="1" s="1"/>
  <c r="D86" i="2"/>
  <c r="D11" i="1" s="1"/>
  <c r="C86" i="2"/>
  <c r="C11" i="1" s="1"/>
  <c r="P62" i="2"/>
  <c r="P10" i="1" s="1"/>
  <c r="O62" i="2"/>
  <c r="O10" i="1" s="1"/>
  <c r="N62" i="2"/>
  <c r="N10" i="1" s="1"/>
  <c r="M62" i="2"/>
  <c r="M10" i="1" s="1"/>
  <c r="L62" i="2"/>
  <c r="L10" i="1" s="1"/>
  <c r="K62" i="2"/>
  <c r="K10" i="1" s="1"/>
  <c r="J62" i="2"/>
  <c r="J10" i="1" s="1"/>
  <c r="I62" i="2"/>
  <c r="I10" i="1" s="1"/>
  <c r="H62" i="2"/>
  <c r="H10" i="1" s="1"/>
  <c r="G62" i="2"/>
  <c r="G10" i="1" s="1"/>
  <c r="F62" i="2"/>
  <c r="F10" i="1" s="1"/>
  <c r="E62" i="2"/>
  <c r="E10" i="1" s="1"/>
  <c r="D62" i="2"/>
  <c r="D10" i="1" s="1"/>
  <c r="C62" i="2"/>
  <c r="C10" i="1" s="1"/>
  <c r="P57" i="2"/>
  <c r="P12" i="1" s="1"/>
  <c r="O57" i="2"/>
  <c r="O12" i="1" s="1"/>
  <c r="N57" i="2"/>
  <c r="N12" i="1" s="1"/>
  <c r="M57" i="2"/>
  <c r="M12" i="1" s="1"/>
  <c r="L57" i="2"/>
  <c r="L12" i="1" s="1"/>
  <c r="K57" i="2"/>
  <c r="K12" i="1" s="1"/>
  <c r="J57" i="2"/>
  <c r="J12" i="1" s="1"/>
  <c r="I57" i="2"/>
  <c r="I12" i="1" s="1"/>
  <c r="H57" i="2"/>
  <c r="H12" i="1" s="1"/>
  <c r="G57" i="2"/>
  <c r="G12" i="1" s="1"/>
  <c r="F57" i="2"/>
  <c r="F12" i="1" s="1"/>
  <c r="E57" i="2"/>
  <c r="E12" i="1" s="1"/>
  <c r="D57" i="2"/>
  <c r="D12" i="1" s="1"/>
  <c r="C57" i="2"/>
  <c r="C12" i="1" s="1"/>
  <c r="P50" i="2"/>
  <c r="P9" i="1" s="1"/>
  <c r="O50" i="2"/>
  <c r="O9" i="1" s="1"/>
  <c r="N50" i="2"/>
  <c r="N9" i="1" s="1"/>
  <c r="M50" i="2"/>
  <c r="M9" i="1" s="1"/>
  <c r="L50" i="2"/>
  <c r="L9" i="1" s="1"/>
  <c r="K50" i="2"/>
  <c r="K9" i="1" s="1"/>
  <c r="J50" i="2"/>
  <c r="J9" i="1" s="1"/>
  <c r="I50" i="2"/>
  <c r="I9" i="1" s="1"/>
  <c r="H50" i="2"/>
  <c r="H9" i="1" s="1"/>
  <c r="G50" i="2"/>
  <c r="G9" i="1" s="1"/>
  <c r="F50" i="2"/>
  <c r="F9" i="1" s="1"/>
  <c r="E50" i="2"/>
  <c r="E9" i="1" s="1"/>
  <c r="D50" i="2"/>
  <c r="D9" i="1" s="1"/>
  <c r="C50" i="2"/>
  <c r="C9" i="1" s="1"/>
  <c r="P19" i="2"/>
  <c r="O19" i="2"/>
  <c r="N19" i="2"/>
  <c r="M19" i="2"/>
  <c r="L19" i="2"/>
  <c r="L88" i="2" s="1"/>
  <c r="K19" i="2"/>
  <c r="J19" i="2"/>
  <c r="I19" i="2"/>
  <c r="H19" i="2"/>
  <c r="G19" i="2"/>
  <c r="F19" i="2"/>
  <c r="E19" i="2"/>
  <c r="D19" i="2"/>
  <c r="C19" i="2"/>
  <c r="C8" i="1" s="1"/>
  <c r="H88" i="2" l="1"/>
  <c r="D88" i="2"/>
  <c r="P88" i="2"/>
  <c r="O8" i="1"/>
  <c r="O88" i="2"/>
  <c r="K8" i="1"/>
  <c r="K13" i="1" s="1"/>
  <c r="K88" i="2"/>
  <c r="I88" i="2"/>
  <c r="G8" i="1"/>
  <c r="G88" i="2"/>
  <c r="E88" i="2"/>
  <c r="M88" i="2"/>
  <c r="F8" i="1"/>
  <c r="F88" i="2"/>
  <c r="J8" i="1"/>
  <c r="J13" i="1" s="1"/>
  <c r="J88" i="2"/>
  <c r="N8" i="1"/>
  <c r="N13" i="1" s="1"/>
  <c r="N88" i="2"/>
  <c r="F13" i="1"/>
  <c r="G13" i="1"/>
  <c r="O13" i="1"/>
  <c r="H8" i="1"/>
  <c r="H13" i="1" s="1"/>
  <c r="P8" i="1"/>
  <c r="P13" i="1" s="1"/>
  <c r="E8" i="1"/>
  <c r="E13" i="1" s="1"/>
  <c r="I8" i="1"/>
  <c r="I13" i="1" s="1"/>
  <c r="M8" i="1"/>
  <c r="M13" i="1" s="1"/>
  <c r="D8" i="1"/>
  <c r="D13" i="1" s="1"/>
  <c r="L8" i="1"/>
  <c r="L13" i="1" s="1"/>
  <c r="C88" i="2"/>
  <c r="C13" i="1" s="1"/>
  <c r="F18" i="1"/>
  <c r="N18" i="1"/>
  <c r="I18" i="1"/>
  <c r="I20" i="1" s="1"/>
  <c r="I21" i="1" s="1"/>
  <c r="J15" i="1"/>
  <c r="J18" i="1" s="1"/>
  <c r="C102" i="3"/>
  <c r="E18" i="1"/>
  <c r="M18" i="1"/>
  <c r="C15" i="1"/>
  <c r="C18" i="1" s="1"/>
  <c r="G15" i="1"/>
  <c r="G18" i="1" s="1"/>
  <c r="K15" i="1"/>
  <c r="K18" i="1" s="1"/>
  <c r="O15" i="1"/>
  <c r="O18" i="1" s="1"/>
  <c r="O20" i="1" s="1"/>
  <c r="O21" i="1" s="1"/>
  <c r="D15" i="1"/>
  <c r="D18" i="1" s="1"/>
  <c r="H15" i="1"/>
  <c r="H18" i="1" s="1"/>
  <c r="L15" i="1"/>
  <c r="L18" i="1" s="1"/>
  <c r="P15" i="1"/>
  <c r="P18" i="1" s="1"/>
  <c r="N20" i="1" l="1"/>
  <c r="N21" i="1" s="1"/>
  <c r="H20" i="1"/>
  <c r="H21" i="1" s="1"/>
  <c r="K20" i="1"/>
  <c r="K21" i="1" s="1"/>
  <c r="L20" i="1"/>
  <c r="L21" i="1" s="1"/>
  <c r="E20" i="1"/>
  <c r="E21" i="1" s="1"/>
  <c r="F20" i="1"/>
  <c r="F21" i="1" s="1"/>
  <c r="J20" i="1"/>
  <c r="J21" i="1" s="1"/>
  <c r="G20" i="1"/>
  <c r="G21" i="1" s="1"/>
  <c r="D20" i="1"/>
  <c r="D21" i="1" s="1"/>
  <c r="P20" i="1"/>
  <c r="P21" i="1" s="1"/>
  <c r="M20" i="1"/>
  <c r="M21" i="1" s="1"/>
  <c r="C20" i="1"/>
  <c r="C2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DELL</author>
    <author/>
  </authors>
  <commentList>
    <comment ref="L5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238"/>
          </rPr>
          <t>DELL:</t>
        </r>
        <r>
          <rPr>
            <sz val="9"/>
            <color indexed="81"/>
            <rFont val="Tahoma"/>
            <family val="2"/>
            <charset val="238"/>
          </rPr>
          <t xml:space="preserve">
špatný vývoj</t>
        </r>
      </text>
    </comment>
    <comment ref="M7" authorId="0" shapeId="0" xr:uid="{00000000-0006-0000-0100-000002000000}">
      <text>
        <r>
          <rPr>
            <b/>
            <sz val="9"/>
            <color indexed="81"/>
            <rFont val="Tahoma"/>
            <family val="2"/>
            <charset val="238"/>
          </rPr>
          <t>DELL:</t>
        </r>
        <r>
          <rPr>
            <sz val="9"/>
            <color indexed="81"/>
            <rFont val="Tahoma"/>
            <family val="2"/>
            <charset val="238"/>
          </rPr>
          <t xml:space="preserve">
pozitivní vývoj</t>
        </r>
      </text>
    </comment>
    <comment ref="M8" authorId="0" shapeId="0" xr:uid="{00000000-0006-0000-0100-000003000000}">
      <text>
        <r>
          <rPr>
            <b/>
            <sz val="9"/>
            <color indexed="81"/>
            <rFont val="Tahoma"/>
            <family val="2"/>
            <charset val="238"/>
          </rPr>
          <t>DELL:</t>
        </r>
        <r>
          <rPr>
            <sz val="9"/>
            <color indexed="81"/>
            <rFont val="Tahoma"/>
            <family val="2"/>
            <charset val="238"/>
          </rPr>
          <t xml:space="preserve">
pozitivní vývoj</t>
        </r>
      </text>
    </comment>
    <comment ref="B9" authorId="1" shapeId="0" xr:uid="{00000000-0006-0000-0100-000004000000}">
      <text>
        <r>
          <rPr>
            <sz val="10"/>
            <rFont val="Arial CE"/>
            <charset val="238"/>
          </rPr>
          <t xml:space="preserve">DELL:
</t>
        </r>
        <r>
          <rPr>
            <sz val="9"/>
            <color rgb="FF000000"/>
            <rFont val="Tahoma"/>
            <family val="2"/>
            <charset val="238"/>
          </rPr>
          <t>pouze městys</t>
        </r>
      </text>
    </comment>
    <comment ref="I9" authorId="0" shapeId="0" xr:uid="{00000000-0006-0000-0100-000005000000}">
      <text>
        <r>
          <rPr>
            <b/>
            <sz val="9"/>
            <color indexed="81"/>
            <rFont val="Tahoma"/>
            <family val="2"/>
            <charset val="238"/>
          </rPr>
          <t>DELL:</t>
        </r>
        <r>
          <rPr>
            <sz val="9"/>
            <color indexed="81"/>
            <rFont val="Tahoma"/>
            <family val="2"/>
            <charset val="238"/>
          </rPr>
          <t xml:space="preserve">
dorovnání oproti rozpisu na skut. DPPO za rok 2020</t>
        </r>
      </text>
    </comment>
    <comment ref="L10" authorId="0" shapeId="0" xr:uid="{00000000-0006-0000-0100-000006000000}">
      <text>
        <r>
          <rPr>
            <b/>
            <sz val="9"/>
            <color indexed="81"/>
            <rFont val="Tahoma"/>
            <family val="2"/>
            <charset val="238"/>
          </rPr>
          <t>DELL:</t>
        </r>
        <r>
          <rPr>
            <sz val="9"/>
            <color indexed="81"/>
            <rFont val="Tahoma"/>
            <family val="2"/>
            <charset val="238"/>
          </rPr>
          <t xml:space="preserve">
pozitivní vývoj</t>
        </r>
      </text>
    </comment>
    <comment ref="M10" authorId="0" shapeId="0" xr:uid="{00000000-0006-0000-0100-000007000000}">
      <text>
        <r>
          <rPr>
            <b/>
            <sz val="9"/>
            <color indexed="81"/>
            <rFont val="Tahoma"/>
            <family val="2"/>
            <charset val="238"/>
          </rPr>
          <t>DELL:</t>
        </r>
        <r>
          <rPr>
            <sz val="9"/>
            <color indexed="81"/>
            <rFont val="Tahoma"/>
            <family val="2"/>
            <charset val="238"/>
          </rPr>
          <t xml:space="preserve">
pozitivní vývoj</t>
        </r>
      </text>
    </comment>
    <comment ref="I13" authorId="0" shapeId="0" xr:uid="{00000000-0006-0000-0100-000008000000}">
      <text>
        <r>
          <rPr>
            <b/>
            <sz val="9"/>
            <color indexed="81"/>
            <rFont val="Tahoma"/>
            <family val="2"/>
            <charset val="238"/>
          </rPr>
          <t>DELL:</t>
        </r>
        <r>
          <rPr>
            <sz val="9"/>
            <color indexed="81"/>
            <rFont val="Tahoma"/>
            <family val="2"/>
            <charset val="238"/>
          </rPr>
          <t xml:space="preserve">
víc psů, víc lidé platí ???</t>
        </r>
      </text>
    </comment>
    <comment ref="J13" authorId="0" shapeId="0" xr:uid="{00000000-0006-0000-0100-000009000000}">
      <text>
        <r>
          <rPr>
            <b/>
            <sz val="9"/>
            <color indexed="81"/>
            <rFont val="Tahoma"/>
            <family val="2"/>
            <charset val="238"/>
          </rPr>
          <t>DELL:</t>
        </r>
        <r>
          <rPr>
            <sz val="9"/>
            <color indexed="81"/>
            <rFont val="Tahoma"/>
            <family val="2"/>
            <charset val="238"/>
          </rPr>
          <t xml:space="preserve">
furt platí</t>
        </r>
      </text>
    </comment>
    <comment ref="R15" authorId="0" shapeId="0" xr:uid="{00000000-0006-0000-0100-00000A000000}">
      <text>
        <r>
          <rPr>
            <b/>
            <sz val="9"/>
            <color indexed="81"/>
            <rFont val="Tahoma"/>
            <family val="2"/>
            <charset val="238"/>
          </rPr>
          <t>DELL:</t>
        </r>
        <r>
          <rPr>
            <sz val="9"/>
            <color indexed="81"/>
            <rFont val="Tahoma"/>
            <family val="2"/>
            <charset val="238"/>
          </rPr>
          <t xml:space="preserve">
koncerty Hašek</t>
        </r>
      </text>
    </comment>
    <comment ref="M17" authorId="0" shapeId="0" xr:uid="{00000000-0006-0000-0100-00000B000000}">
      <text>
        <r>
          <rPr>
            <b/>
            <sz val="9"/>
            <color indexed="81"/>
            <rFont val="Tahoma"/>
            <family val="2"/>
            <charset val="238"/>
          </rPr>
          <t>DELL:</t>
        </r>
        <r>
          <rPr>
            <sz val="9"/>
            <color indexed="81"/>
            <rFont val="Tahoma"/>
            <family val="2"/>
            <charset val="238"/>
          </rPr>
          <t xml:space="preserve">
pozitivní vývoj</t>
        </r>
      </text>
    </comment>
    <comment ref="M18" authorId="0" shapeId="0" xr:uid="{00000000-0006-0000-0100-00000C000000}">
      <text>
        <r>
          <rPr>
            <b/>
            <sz val="9"/>
            <color indexed="81"/>
            <rFont val="Tahoma"/>
            <family val="2"/>
            <charset val="238"/>
          </rPr>
          <t>DELL:</t>
        </r>
        <r>
          <rPr>
            <sz val="9"/>
            <color indexed="81"/>
            <rFont val="Tahoma"/>
            <family val="2"/>
            <charset val="238"/>
          </rPr>
          <t xml:space="preserve">
předpoklad dle loňska</t>
        </r>
      </text>
    </comment>
    <comment ref="J23" authorId="0" shapeId="0" xr:uid="{00000000-0006-0000-0100-00000D000000}">
      <text>
        <r>
          <rPr>
            <b/>
            <sz val="9"/>
            <color indexed="81"/>
            <rFont val="Tahoma"/>
            <family val="2"/>
            <charset val="238"/>
          </rPr>
          <t>DELL:</t>
        </r>
        <r>
          <rPr>
            <sz val="9"/>
            <color indexed="81"/>
            <rFont val="Tahoma"/>
            <family val="2"/>
            <charset val="238"/>
          </rPr>
          <t xml:space="preserve">
lepší ceny papír, železo</t>
        </r>
      </text>
    </comment>
    <comment ref="K23" authorId="0" shapeId="0" xr:uid="{00000000-0006-0000-0100-00000E000000}">
      <text>
        <r>
          <rPr>
            <b/>
            <sz val="9"/>
            <color indexed="81"/>
            <rFont val="Tahoma"/>
            <family val="2"/>
            <charset val="238"/>
          </rPr>
          <t>DELL:</t>
        </r>
        <r>
          <rPr>
            <sz val="9"/>
            <color indexed="81"/>
            <rFont val="Tahoma"/>
            <family val="2"/>
            <charset val="238"/>
          </rPr>
          <t xml:space="preserve">
lepší ceny papír, železo</t>
        </r>
      </text>
    </comment>
    <comment ref="M23" authorId="0" shapeId="0" xr:uid="{00000000-0006-0000-0100-00000F000000}">
      <text>
        <r>
          <rPr>
            <b/>
            <sz val="9"/>
            <color indexed="81"/>
            <rFont val="Tahoma"/>
            <family val="2"/>
            <charset val="238"/>
          </rPr>
          <t>DELL:</t>
        </r>
        <r>
          <rPr>
            <sz val="9"/>
            <color indexed="81"/>
            <rFont val="Tahoma"/>
            <family val="2"/>
            <charset val="238"/>
          </rPr>
          <t xml:space="preserve">
lepší ceny papír, železo</t>
        </r>
      </text>
    </comment>
    <comment ref="L24" authorId="0" shapeId="0" xr:uid="{00000000-0006-0000-0100-000010000000}">
      <text>
        <r>
          <rPr>
            <b/>
            <sz val="9"/>
            <color indexed="81"/>
            <rFont val="Tahoma"/>
            <family val="2"/>
            <charset val="238"/>
          </rPr>
          <t>DELL:</t>
        </r>
        <r>
          <rPr>
            <sz val="9"/>
            <color indexed="81"/>
            <rFont val="Tahoma"/>
            <family val="2"/>
            <charset val="238"/>
          </rPr>
          <t xml:space="preserve">
hrnečky</t>
        </r>
      </text>
    </comment>
    <comment ref="I25" authorId="0" shapeId="0" xr:uid="{00000000-0006-0000-0100-000011000000}">
      <text>
        <r>
          <rPr>
            <b/>
            <sz val="9"/>
            <color indexed="81"/>
            <rFont val="Tahoma"/>
            <family val="2"/>
            <charset val="238"/>
          </rPr>
          <t>DELL:</t>
        </r>
        <r>
          <rPr>
            <sz val="9"/>
            <color indexed="81"/>
            <rFont val="Tahoma"/>
            <family val="2"/>
            <charset val="238"/>
          </rPr>
          <t xml:space="preserve">
dopočet DPH
</t>
        </r>
      </text>
    </comment>
    <comment ref="L26" authorId="0" shapeId="0" xr:uid="{00000000-0006-0000-0100-000012000000}">
      <text>
        <r>
          <rPr>
            <b/>
            <sz val="9"/>
            <color indexed="81"/>
            <rFont val="Tahoma"/>
            <family val="2"/>
            <charset val="238"/>
          </rPr>
          <t>DELL:</t>
        </r>
        <r>
          <rPr>
            <sz val="9"/>
            <color indexed="81"/>
            <rFont val="Tahoma"/>
            <family val="2"/>
            <charset val="238"/>
          </rPr>
          <t xml:space="preserve">
dopady vyúčtování loňska v nižších cenách</t>
        </r>
      </text>
    </comment>
    <comment ref="I27" authorId="0" shapeId="0" xr:uid="{00000000-0006-0000-0100-000013000000}">
      <text>
        <r>
          <rPr>
            <b/>
            <sz val="9"/>
            <color indexed="81"/>
            <rFont val="Tahoma"/>
            <family val="2"/>
            <charset val="238"/>
          </rPr>
          <t>DELL:</t>
        </r>
        <r>
          <rPr>
            <sz val="9"/>
            <color indexed="81"/>
            <rFont val="Tahoma"/>
            <family val="2"/>
            <charset val="238"/>
          </rPr>
          <t xml:space="preserve">
půjčka Jiří Volf</t>
        </r>
      </text>
    </comment>
    <comment ref="R28" authorId="0" shapeId="0" xr:uid="{00000000-0006-0000-0100-000014000000}">
      <text>
        <r>
          <rPr>
            <b/>
            <sz val="9"/>
            <color indexed="81"/>
            <rFont val="Tahoma"/>
            <family val="2"/>
            <charset val="238"/>
          </rPr>
          <t>DELL:</t>
        </r>
        <r>
          <rPr>
            <sz val="9"/>
            <color indexed="81"/>
            <rFont val="Tahoma"/>
            <family val="2"/>
            <charset val="238"/>
          </rPr>
          <t xml:space="preserve">
??????</t>
        </r>
      </text>
    </comment>
    <comment ref="J32" authorId="0" shapeId="0" xr:uid="{00000000-0006-0000-0100-000015000000}">
      <text>
        <r>
          <rPr>
            <b/>
            <sz val="9"/>
            <color indexed="81"/>
            <rFont val="Tahoma"/>
            <family val="2"/>
            <charset val="238"/>
          </rPr>
          <t>DELL:</t>
        </r>
        <r>
          <rPr>
            <sz val="9"/>
            <color indexed="81"/>
            <rFont val="Tahoma"/>
            <family val="2"/>
            <charset val="238"/>
          </rPr>
          <t xml:space="preserve">
Lena - nájem - posilovna
11</t>
        </r>
      </text>
    </comment>
    <comment ref="L35" authorId="0" shapeId="0" xr:uid="{00000000-0006-0000-0100-000016000000}">
      <text>
        <r>
          <rPr>
            <b/>
            <sz val="9"/>
            <color indexed="81"/>
            <rFont val="Tahoma"/>
            <family val="2"/>
            <charset val="238"/>
          </rPr>
          <t>DELL:</t>
        </r>
        <r>
          <rPr>
            <sz val="9"/>
            <color indexed="81"/>
            <rFont val="Tahoma"/>
            <family val="2"/>
            <charset val="238"/>
          </rPr>
          <t xml:space="preserve">
nepronajaté byty</t>
        </r>
      </text>
    </comment>
    <comment ref="H36" authorId="0" shapeId="0" xr:uid="{00000000-0006-0000-0100-000017000000}">
      <text>
        <r>
          <rPr>
            <b/>
            <sz val="9"/>
            <color indexed="81"/>
            <rFont val="Tahoma"/>
            <family val="2"/>
            <charset val="238"/>
          </rPr>
          <t>DELL:</t>
        </r>
        <r>
          <rPr>
            <sz val="9"/>
            <color indexed="81"/>
            <rFont val="Tahoma"/>
            <family val="2"/>
            <charset val="238"/>
          </rPr>
          <t xml:space="preserve">
snížení z důvodu covidu, dům služeb + masáže Fendrychová</t>
        </r>
      </text>
    </comment>
    <comment ref="L39" authorId="0" shapeId="0" xr:uid="{00000000-0006-0000-0100-000018000000}">
      <text>
        <r>
          <rPr>
            <b/>
            <sz val="9"/>
            <color indexed="81"/>
            <rFont val="Tahoma"/>
            <family val="2"/>
            <charset val="238"/>
          </rPr>
          <t>DELL:</t>
        </r>
        <r>
          <rPr>
            <sz val="9"/>
            <color indexed="81"/>
            <rFont val="Tahoma"/>
            <family val="2"/>
            <charset val="238"/>
          </rPr>
          <t xml:space="preserve">
nižší předpoklad</t>
        </r>
      </text>
    </comment>
    <comment ref="B40" authorId="0" shapeId="0" xr:uid="{00000000-0006-0000-0100-000019000000}">
      <text>
        <r>
          <rPr>
            <b/>
            <sz val="9"/>
            <color indexed="81"/>
            <rFont val="Tahoma"/>
            <family val="2"/>
            <charset val="238"/>
          </rPr>
          <t>DELL:</t>
        </r>
        <r>
          <rPr>
            <sz val="9"/>
            <color indexed="81"/>
            <rFont val="Tahoma"/>
            <family val="2"/>
            <charset val="238"/>
          </rPr>
          <t xml:space="preserve">
byli dřív podnikatelské subjekty + poplatky ve SD</t>
        </r>
      </text>
    </comment>
    <comment ref="M41" authorId="0" shapeId="0" xr:uid="{00000000-0006-0000-0100-00001A000000}">
      <text>
        <r>
          <rPr>
            <b/>
            <sz val="9"/>
            <color indexed="81"/>
            <rFont val="Tahoma"/>
            <family val="2"/>
            <charset val="238"/>
          </rPr>
          <t>DELL:</t>
        </r>
        <r>
          <rPr>
            <sz val="9"/>
            <color indexed="81"/>
            <rFont val="Tahoma"/>
            <family val="2"/>
            <charset val="238"/>
          </rPr>
          <t xml:space="preserve">
více sutě</t>
        </r>
      </text>
    </comment>
    <comment ref="E60" authorId="1" shapeId="0" xr:uid="{00000000-0006-0000-0100-00001B000000}">
      <text>
        <r>
          <rPr>
            <sz val="10"/>
            <rFont val="Arial CE"/>
            <charset val="238"/>
          </rPr>
          <t xml:space="preserve">DELL:
</t>
        </r>
        <r>
          <rPr>
            <sz val="9"/>
            <color rgb="FF000000"/>
            <rFont val="Tahoma"/>
            <family val="2"/>
            <charset val="238"/>
          </rPr>
          <t>Odehnalovi - Vyhnánov</t>
        </r>
      </text>
    </comment>
    <comment ref="J60" authorId="0" shapeId="0" xr:uid="{00000000-0006-0000-0100-00001C000000}">
      <text>
        <r>
          <rPr>
            <b/>
            <sz val="9"/>
            <color indexed="81"/>
            <rFont val="Tahoma"/>
            <family val="2"/>
            <charset val="238"/>
          </rPr>
          <t>DELL:</t>
        </r>
        <r>
          <rPr>
            <sz val="9"/>
            <color indexed="81"/>
            <rFont val="Tahoma"/>
            <family val="2"/>
            <charset val="238"/>
          </rPr>
          <t xml:space="preserve">
úhrada rozdílu směny PANAS - městys</t>
        </r>
      </text>
    </comment>
    <comment ref="E61" authorId="1" shapeId="0" xr:uid="{00000000-0006-0000-0100-00001D000000}">
      <text>
        <r>
          <rPr>
            <sz val="10"/>
            <rFont val="Arial CE"/>
            <charset val="238"/>
          </rPr>
          <t xml:space="preserve">DELL:
</t>
        </r>
        <r>
          <rPr>
            <sz val="9"/>
            <color rgb="FF000000"/>
            <rFont val="Tahoma"/>
            <family val="2"/>
            <charset val="238"/>
          </rPr>
          <t>odhad</t>
        </r>
      </text>
    </comment>
    <comment ref="E68" authorId="1" shapeId="0" xr:uid="{00000000-0006-0000-0100-00001E000000}">
      <text>
        <r>
          <rPr>
            <sz val="10"/>
            <rFont val="Arial CE"/>
            <charset val="238"/>
          </rPr>
          <t xml:space="preserve">DELL:
</t>
        </r>
        <r>
          <rPr>
            <sz val="9"/>
            <color rgb="FF000000"/>
            <rFont val="Tahoma"/>
            <family val="2"/>
            <charset val="238"/>
          </rPr>
          <t>srovnání na skut. dotaci</t>
        </r>
      </text>
    </comment>
    <comment ref="E69" authorId="1" shapeId="0" xr:uid="{00000000-0006-0000-0100-00001F000000}">
      <text>
        <r>
          <rPr>
            <sz val="10"/>
            <rFont val="Arial CE"/>
            <charset val="238"/>
          </rPr>
          <t xml:space="preserve">DELL:
</t>
        </r>
        <r>
          <rPr>
            <sz val="9"/>
            <color rgb="FF000000"/>
            <rFont val="Tahoma"/>
            <family val="2"/>
            <charset val="238"/>
          </rPr>
          <t>Čonka 8 měs. X cca 14 tis.Kč</t>
        </r>
      </text>
    </comment>
    <comment ref="H69" authorId="1" shapeId="0" xr:uid="{00000000-0006-0000-0100-000020000000}">
      <text>
        <r>
          <rPr>
            <sz val="10"/>
            <rFont val="Arial CE"/>
            <charset val="238"/>
          </rPr>
          <t xml:space="preserve">DELL:
</t>
        </r>
        <r>
          <rPr>
            <sz val="9"/>
            <color rgb="FF000000"/>
            <rFont val="Tahoma"/>
            <family val="2"/>
            <charset val="238"/>
          </rPr>
          <t>Čonka minus 8 měs. X cca 14 tis.Kč + paní Kulhavá 9 měsíců</t>
        </r>
      </text>
    </comment>
    <comment ref="B81" authorId="1" shapeId="0" xr:uid="{00000000-0006-0000-0100-000021000000}">
      <text>
        <r>
          <rPr>
            <sz val="10"/>
            <rFont val="Arial CE"/>
            <charset val="238"/>
          </rPr>
          <t xml:space="preserve">DELL:
</t>
        </r>
        <r>
          <rPr>
            <sz val="9"/>
            <color rgb="FF000000"/>
            <rFont val="Tahoma"/>
            <family val="2"/>
            <charset val="238"/>
          </rPr>
          <t>dotace 2 500 tis. Kč bude fyzicky poskytnuta až v roce 2021 při platbě</t>
        </r>
      </text>
    </comment>
    <comment ref="H82" authorId="0" shapeId="0" xr:uid="{00000000-0006-0000-0100-000022000000}">
      <text>
        <r>
          <rPr>
            <b/>
            <sz val="9"/>
            <color indexed="81"/>
            <rFont val="Tahoma"/>
            <family val="2"/>
            <charset val="238"/>
          </rPr>
          <t>DELL:</t>
        </r>
        <r>
          <rPr>
            <sz val="9"/>
            <color indexed="81"/>
            <rFont val="Tahoma"/>
            <family val="2"/>
            <charset val="238"/>
          </rPr>
          <t xml:space="preserve">
velice složité profinancování</t>
        </r>
      </text>
    </comment>
    <comment ref="J84" authorId="0" shapeId="0" xr:uid="{00000000-0006-0000-0100-000023000000}">
      <text>
        <r>
          <rPr>
            <b/>
            <sz val="9"/>
            <color indexed="81"/>
            <rFont val="Tahoma"/>
            <family val="2"/>
            <charset val="238"/>
          </rPr>
          <t>DELL:</t>
        </r>
        <r>
          <rPr>
            <sz val="9"/>
            <color indexed="81"/>
            <rFont val="Tahoma"/>
            <family val="2"/>
            <charset val="238"/>
          </rPr>
          <t xml:space="preserve">
ul. Fűgnerova a Jiráskova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DELL</author>
    <author/>
  </authors>
  <commentList>
    <comment ref="I4" authorId="0" shapeId="0" xr:uid="{00000000-0006-0000-0200-000001000000}">
      <text>
        <r>
          <rPr>
            <b/>
            <sz val="9"/>
            <color indexed="81"/>
            <rFont val="Tahoma"/>
            <family val="2"/>
            <charset val="238"/>
          </rPr>
          <t>DELL:</t>
        </r>
        <r>
          <rPr>
            <sz val="9"/>
            <color indexed="81"/>
            <rFont val="Tahoma"/>
            <family val="2"/>
            <charset val="238"/>
          </rPr>
          <t xml:space="preserve">
chyba rozpisu</t>
        </r>
      </text>
    </comment>
    <comment ref="H8" authorId="0" shapeId="0" xr:uid="{00000000-0006-0000-0200-000002000000}">
      <text>
        <r>
          <rPr>
            <b/>
            <sz val="9"/>
            <color indexed="81"/>
            <rFont val="Tahoma"/>
            <family val="2"/>
            <charset val="238"/>
          </rPr>
          <t>DELL:</t>
        </r>
        <r>
          <rPr>
            <sz val="9"/>
            <color indexed="81"/>
            <rFont val="Tahoma"/>
            <family val="2"/>
            <charset val="238"/>
          </rPr>
          <t xml:space="preserve">
DPP + cedule + ost.</t>
        </r>
      </text>
    </comment>
    <comment ref="L8" authorId="0" shapeId="0" xr:uid="{00000000-0006-0000-0200-000003000000}">
      <text>
        <r>
          <rPr>
            <b/>
            <sz val="9"/>
            <color indexed="81"/>
            <rFont val="Tahoma"/>
            <family val="2"/>
            <charset val="238"/>
          </rPr>
          <t>DELL:</t>
        </r>
        <r>
          <rPr>
            <sz val="9"/>
            <color indexed="81"/>
            <rFont val="Tahoma"/>
            <family val="2"/>
            <charset val="238"/>
          </rPr>
          <t xml:space="preserve">
hrnečky</t>
        </r>
      </text>
    </comment>
    <comment ref="J11" authorId="0" shapeId="0" xr:uid="{00000000-0006-0000-0200-000004000000}">
      <text>
        <r>
          <rPr>
            <b/>
            <sz val="9"/>
            <color indexed="81"/>
            <rFont val="Tahoma"/>
            <family val="2"/>
            <charset val="238"/>
          </rPr>
          <t>DELL:</t>
        </r>
        <r>
          <rPr>
            <sz val="9"/>
            <color indexed="81"/>
            <rFont val="Tahoma"/>
            <family val="2"/>
            <charset val="238"/>
          </rPr>
          <t xml:space="preserve">
oprava Švermova 265 tis.Kč</t>
        </r>
      </text>
    </comment>
    <comment ref="M16" authorId="0" shapeId="0" xr:uid="{00000000-0006-0000-0200-000005000000}">
      <text>
        <r>
          <rPr>
            <b/>
            <sz val="9"/>
            <color indexed="81"/>
            <rFont val="Tahoma"/>
            <family val="2"/>
            <charset val="238"/>
          </rPr>
          <t>DELL:</t>
        </r>
        <r>
          <rPr>
            <sz val="9"/>
            <color indexed="81"/>
            <rFont val="Tahoma"/>
            <family val="2"/>
            <charset val="238"/>
          </rPr>
          <t xml:space="preserve">
akce, které se měly konat loni + 1. doudl. Jarmark atd.</t>
        </r>
      </text>
    </comment>
    <comment ref="H17" authorId="1" shapeId="0" xr:uid="{00000000-0006-0000-0200-000006000000}">
      <text>
        <r>
          <rPr>
            <sz val="10"/>
            <rFont val="Arial CE"/>
            <charset val="238"/>
          </rPr>
          <t xml:space="preserve">DELL:
</t>
        </r>
        <r>
          <rPr>
            <sz val="9"/>
            <color rgb="FF000000"/>
            <rFont val="Tahoma"/>
            <family val="2"/>
            <charset val="238"/>
          </rPr>
          <t>zaplaceno 12 tis.Kč za rest.záměr P.Maria u hřbitova</t>
        </r>
      </text>
    </comment>
    <comment ref="L19" authorId="0" shapeId="0" xr:uid="{00000000-0006-0000-0200-000007000000}">
      <text>
        <r>
          <rPr>
            <b/>
            <sz val="9"/>
            <color indexed="81"/>
            <rFont val="Tahoma"/>
            <family val="2"/>
            <charset val="238"/>
          </rPr>
          <t>DELL:</t>
        </r>
        <r>
          <rPr>
            <sz val="9"/>
            <color indexed="81"/>
            <rFont val="Tahoma"/>
            <family val="2"/>
            <charset val="238"/>
          </rPr>
          <t xml:space="preserve">
navýšení výtisků Zpravodaje 3/2021 - mimořádná roznáška všem</t>
        </r>
      </text>
    </comment>
    <comment ref="M20" authorId="0" shapeId="0" xr:uid="{00000000-0006-0000-0200-000008000000}">
      <text>
        <r>
          <rPr>
            <b/>
            <sz val="9"/>
            <color indexed="81"/>
            <rFont val="Tahoma"/>
            <family val="2"/>
            <charset val="238"/>
          </rPr>
          <t>DELL:</t>
        </r>
        <r>
          <rPr>
            <sz val="9"/>
            <color indexed="81"/>
            <rFont val="Tahoma"/>
            <family val="2"/>
            <charset val="238"/>
          </rPr>
          <t xml:space="preserve">
převod oslavy - kulturní akce</t>
        </r>
      </text>
    </comment>
    <comment ref="B30" authorId="1" shapeId="0" xr:uid="{00000000-0006-0000-0200-000009000000}">
      <text>
        <r>
          <rPr>
            <sz val="10"/>
            <rFont val="Arial CE"/>
            <charset val="238"/>
          </rPr>
          <t xml:space="preserve">DELL:
</t>
        </r>
        <r>
          <rPr>
            <sz val="9"/>
            <color rgb="FF000000"/>
            <rFont val="Tahoma"/>
            <family val="2"/>
            <charset val="238"/>
          </rPr>
          <t>volný čas dětí a mládeže</t>
        </r>
      </text>
    </comment>
    <comment ref="M32" authorId="0" shapeId="0" xr:uid="{00000000-0006-0000-0200-00000A000000}">
      <text>
        <r>
          <rPr>
            <b/>
            <sz val="9"/>
            <color indexed="81"/>
            <rFont val="Tahoma"/>
            <family val="2"/>
            <charset val="238"/>
          </rPr>
          <t>DELL:</t>
        </r>
        <r>
          <rPr>
            <sz val="9"/>
            <color indexed="81"/>
            <rFont val="Tahoma"/>
            <family val="2"/>
            <charset val="238"/>
          </rPr>
          <t xml:space="preserve">
příspěvek chovatelé</t>
        </r>
      </text>
    </comment>
    <comment ref="R38" authorId="0" shapeId="0" xr:uid="{00000000-0006-0000-0200-00000B000000}">
      <text>
        <r>
          <rPr>
            <b/>
            <sz val="9"/>
            <color indexed="81"/>
            <rFont val="Tahoma"/>
            <family val="2"/>
            <charset val="238"/>
          </rPr>
          <t>DELL:</t>
        </r>
        <r>
          <rPr>
            <sz val="9"/>
            <color indexed="81"/>
            <rFont val="Tahoma"/>
            <family val="2"/>
            <charset val="238"/>
          </rPr>
          <t xml:space="preserve">
jen opravy Lena 650,-</t>
        </r>
      </text>
    </comment>
    <comment ref="R39" authorId="0" shapeId="0" xr:uid="{00000000-0006-0000-0200-00000C000000}">
      <text>
        <r>
          <rPr>
            <b/>
            <sz val="9"/>
            <color indexed="81"/>
            <rFont val="Tahoma"/>
            <family val="2"/>
            <charset val="238"/>
          </rPr>
          <t>DELL:</t>
        </r>
        <r>
          <rPr>
            <sz val="9"/>
            <color indexed="81"/>
            <rFont val="Tahoma"/>
            <family val="2"/>
            <charset val="238"/>
          </rPr>
          <t xml:space="preserve">
může být dotace na rekonstrukci</t>
        </r>
      </text>
    </comment>
    <comment ref="J40" authorId="0" shapeId="0" xr:uid="{00000000-0006-0000-0200-00000D000000}">
      <text>
        <r>
          <rPr>
            <b/>
            <sz val="9"/>
            <color indexed="81"/>
            <rFont val="Tahoma"/>
            <family val="2"/>
            <charset val="238"/>
          </rPr>
          <t>DELL:</t>
        </r>
        <r>
          <rPr>
            <sz val="9"/>
            <color indexed="81"/>
            <rFont val="Tahoma"/>
            <family val="2"/>
            <charset val="238"/>
          </rPr>
          <t xml:space="preserve">
čerpadlo, zemní práce, materiál - voda</t>
        </r>
      </text>
    </comment>
    <comment ref="K40" authorId="0" shapeId="0" xr:uid="{00000000-0006-0000-0200-00000E000000}">
      <text>
        <r>
          <rPr>
            <b/>
            <sz val="9"/>
            <color indexed="81"/>
            <rFont val="Tahoma"/>
            <family val="2"/>
            <charset val="238"/>
          </rPr>
          <t>DELL:</t>
        </r>
        <r>
          <rPr>
            <sz val="9"/>
            <color indexed="81"/>
            <rFont val="Tahoma"/>
            <family val="2"/>
            <charset val="238"/>
          </rPr>
          <t xml:space="preserve">
sociální pohřeb
</t>
        </r>
      </text>
    </comment>
    <comment ref="I42" authorId="0" shapeId="0" xr:uid="{00000000-0006-0000-0200-00000F000000}">
      <text>
        <r>
          <rPr>
            <b/>
            <sz val="9"/>
            <color indexed="81"/>
            <rFont val="Tahoma"/>
            <family val="2"/>
            <charset val="238"/>
          </rPr>
          <t>DELL:</t>
        </r>
        <r>
          <rPr>
            <sz val="9"/>
            <color indexed="81"/>
            <rFont val="Tahoma"/>
            <family val="2"/>
            <charset val="238"/>
          </rPr>
          <t xml:space="preserve">
MAN hydraulika ke kontejneru 27 800, hřídel obraceč kompostéru 13 000, kovové skříně 4 ks 24 000</t>
        </r>
      </text>
    </comment>
    <comment ref="M42" authorId="0" shapeId="0" xr:uid="{00000000-0006-0000-0200-000010000000}">
      <text>
        <r>
          <rPr>
            <b/>
            <sz val="9"/>
            <color indexed="81"/>
            <rFont val="Tahoma"/>
            <family val="2"/>
            <charset val="238"/>
          </rPr>
          <t>DELL:</t>
        </r>
        <r>
          <rPr>
            <sz val="9"/>
            <color indexed="81"/>
            <rFont val="Tahoma"/>
            <family val="2"/>
            <charset val="238"/>
          </rPr>
          <t xml:space="preserve">
DPP - brigádníci 200 tis.
další pracovník - 250 tis.
Mzda technik - + 200 tis.
PHM - vyšší ceny + CADDY 50 tis.
materiál - 270 tis. 
DHM - 95 tis.
MAN - nové pneu 30 tis.
Kontejner - TS RK - 20 tis.</t>
        </r>
      </text>
    </comment>
    <comment ref="J45" authorId="0" shapeId="0" xr:uid="{00000000-0006-0000-0200-000011000000}">
      <text>
        <r>
          <rPr>
            <b/>
            <sz val="9"/>
            <color indexed="81"/>
            <rFont val="Tahoma"/>
            <family val="2"/>
            <charset val="238"/>
          </rPr>
          <t>DELL:</t>
        </r>
        <r>
          <rPr>
            <sz val="9"/>
            <color indexed="81"/>
            <rFont val="Tahoma"/>
            <family val="2"/>
            <charset val="238"/>
          </rPr>
          <t xml:space="preserve">
více odpadů - tříděný odpad (plasty, skolo)</t>
        </r>
      </text>
    </comment>
    <comment ref="M45" authorId="0" shapeId="0" xr:uid="{00000000-0006-0000-0200-000012000000}">
      <text>
        <r>
          <rPr>
            <b/>
            <sz val="9"/>
            <color indexed="81"/>
            <rFont val="Tahoma"/>
            <family val="2"/>
            <charset val="238"/>
          </rPr>
          <t>DELL:</t>
        </r>
        <r>
          <rPr>
            <sz val="9"/>
            <color indexed="81"/>
            <rFont val="Tahoma"/>
            <family val="2"/>
            <charset val="238"/>
          </rPr>
          <t xml:space="preserve">
více odpadů - tříděný odpad (plasty, skolo), více suti - vyšší tržby za suť</t>
        </r>
      </text>
    </comment>
    <comment ref="H47" authorId="0" shapeId="0" xr:uid="{00000000-0006-0000-0200-000013000000}">
      <text>
        <r>
          <rPr>
            <b/>
            <sz val="9"/>
            <color indexed="81"/>
            <rFont val="Tahoma"/>
            <family val="2"/>
            <charset val="238"/>
          </rPr>
          <t>DELL:</t>
        </r>
        <r>
          <rPr>
            <sz val="9"/>
            <color indexed="81"/>
            <rFont val="Tahoma"/>
            <family val="2"/>
            <charset val="238"/>
          </rPr>
          <t xml:space="preserve">
smlouva č. 2021-016, výstražný systém</t>
        </r>
      </text>
    </comment>
    <comment ref="J47" authorId="0" shapeId="0" xr:uid="{00000000-0006-0000-0200-000014000000}">
      <text>
        <r>
          <rPr>
            <b/>
            <sz val="9"/>
            <color indexed="81"/>
            <rFont val="Tahoma"/>
            <family val="2"/>
            <charset val="238"/>
          </rPr>
          <t>DELL:</t>
        </r>
        <r>
          <rPr>
            <sz val="9"/>
            <color indexed="81"/>
            <rFont val="Tahoma"/>
            <family val="2"/>
            <charset val="238"/>
          </rPr>
          <t xml:space="preserve">
digit.protipovodň.plán, servis rozhlasu a výstr.systému, sk. 46</t>
        </r>
      </text>
    </comment>
    <comment ref="M47" authorId="0" shapeId="0" xr:uid="{00000000-0006-0000-0200-000015000000}">
      <text>
        <r>
          <rPr>
            <b/>
            <sz val="9"/>
            <color indexed="81"/>
            <rFont val="Tahoma"/>
            <family val="2"/>
            <charset val="238"/>
          </rPr>
          <t>DELL:</t>
        </r>
        <r>
          <rPr>
            <sz val="9"/>
            <color indexed="81"/>
            <rFont val="Tahoma"/>
            <family val="2"/>
            <charset val="238"/>
          </rPr>
          <t xml:space="preserve">
servisní služby</t>
        </r>
      </text>
    </comment>
    <comment ref="E48" authorId="1" shapeId="0" xr:uid="{00000000-0006-0000-0200-000016000000}">
      <text>
        <r>
          <rPr>
            <sz val="10"/>
            <rFont val="Arial CE"/>
            <charset val="238"/>
          </rPr>
          <t xml:space="preserve">DELL:
</t>
        </r>
        <r>
          <rPr>
            <sz val="9"/>
            <color rgb="FF000000"/>
            <rFont val="Tahoma"/>
            <family val="2"/>
            <charset val="238"/>
          </rPr>
          <t>Čonka 8 měs. x cca 14 tis.Kč + odvody</t>
        </r>
      </text>
    </comment>
    <comment ref="H48" authorId="1" shapeId="0" xr:uid="{00000000-0006-0000-0200-000017000000}">
      <text>
        <r>
          <rPr>
            <sz val="10"/>
            <rFont val="Arial CE"/>
            <charset val="238"/>
          </rPr>
          <t xml:space="preserve">DELL:
</t>
        </r>
        <r>
          <rPr>
            <sz val="9"/>
            <color rgb="FF000000"/>
            <rFont val="Tahoma"/>
            <family val="2"/>
            <charset val="238"/>
          </rPr>
          <t>Čonka minus 8 měs. X cca 14 tis.Kč + paní Kulhavá 9 měsíců + odvody</t>
        </r>
      </text>
    </comment>
    <comment ref="M49" authorId="0" shapeId="0" xr:uid="{00000000-0006-0000-0200-000018000000}">
      <text>
        <r>
          <rPr>
            <b/>
            <sz val="9"/>
            <color indexed="81"/>
            <rFont val="Tahoma"/>
            <family val="2"/>
            <charset val="238"/>
          </rPr>
          <t>DELL:</t>
        </r>
        <r>
          <rPr>
            <sz val="9"/>
            <color indexed="81"/>
            <rFont val="Tahoma"/>
            <family val="2"/>
            <charset val="238"/>
          </rPr>
          <t xml:space="preserve">
Oblastní charita Pardubice - Radek Červinka, Anna Zimianová</t>
        </r>
      </text>
    </comment>
    <comment ref="I50" authorId="0" shapeId="0" xr:uid="{00000000-0006-0000-0200-000019000000}">
      <text>
        <r>
          <rPr>
            <b/>
            <sz val="9"/>
            <color indexed="81"/>
            <rFont val="Tahoma"/>
            <family val="2"/>
            <charset val="238"/>
          </rPr>
          <t>DELL:</t>
        </r>
        <r>
          <rPr>
            <sz val="9"/>
            <color indexed="81"/>
            <rFont val="Tahoma"/>
            <family val="2"/>
            <charset val="238"/>
          </rPr>
          <t xml:space="preserve">
půjčka Jiří Volf</t>
        </r>
      </text>
    </comment>
    <comment ref="M55" authorId="0" shapeId="0" xr:uid="{00000000-0006-0000-0200-00001A000000}">
      <text>
        <r>
          <rPr>
            <b/>
            <sz val="9"/>
            <color indexed="81"/>
            <rFont val="Tahoma"/>
            <family val="2"/>
            <charset val="238"/>
          </rPr>
          <t>DELL:</t>
        </r>
        <r>
          <rPr>
            <sz val="9"/>
            <color indexed="81"/>
            <rFont val="Tahoma"/>
            <family val="2"/>
            <charset val="238"/>
          </rPr>
          <t xml:space="preserve">
Oblastní charita Pardubice - Radek Červinka, Anna Zimianová</t>
        </r>
      </text>
    </comment>
    <comment ref="B58" authorId="0" shapeId="0" xr:uid="{00000000-0006-0000-0200-00001B000000}">
      <text>
        <r>
          <rPr>
            <b/>
            <sz val="9"/>
            <color indexed="81"/>
            <rFont val="Tahoma"/>
            <family val="2"/>
            <charset val="238"/>
          </rPr>
          <t>DELL:</t>
        </r>
        <r>
          <rPr>
            <sz val="9"/>
            <color indexed="81"/>
            <rFont val="Tahoma"/>
            <family val="2"/>
            <charset val="238"/>
          </rPr>
          <t xml:space="preserve">
respirátory, roušky, testy, desinfekce</t>
        </r>
      </text>
    </comment>
    <comment ref="I58" authorId="0" shapeId="0" xr:uid="{00000000-0006-0000-0200-00001C000000}">
      <text>
        <r>
          <rPr>
            <b/>
            <sz val="9"/>
            <color indexed="81"/>
            <rFont val="Tahoma"/>
            <family val="2"/>
            <charset val="238"/>
          </rPr>
          <t>DELL:</t>
        </r>
        <r>
          <rPr>
            <sz val="9"/>
            <color indexed="81"/>
            <rFont val="Tahoma"/>
            <family val="2"/>
            <charset val="238"/>
          </rPr>
          <t xml:space="preserve">
2xtesty 25000, respirátory 15 000</t>
        </r>
      </text>
    </comment>
    <comment ref="H61" authorId="0" shapeId="0" xr:uid="{00000000-0006-0000-0200-00001D000000}">
      <text>
        <r>
          <rPr>
            <b/>
            <sz val="9"/>
            <color indexed="81"/>
            <rFont val="Tahoma"/>
            <family val="2"/>
            <charset val="238"/>
          </rPr>
          <t>DELL:</t>
        </r>
        <r>
          <rPr>
            <sz val="9"/>
            <color indexed="81"/>
            <rFont val="Tahoma"/>
            <family val="2"/>
            <charset val="238"/>
          </rPr>
          <t xml:space="preserve">
DPP -</t>
        </r>
      </text>
    </comment>
    <comment ref="M61" authorId="0" shapeId="0" xr:uid="{00000000-0006-0000-0200-00001E000000}">
      <text>
        <r>
          <rPr>
            <b/>
            <sz val="9"/>
            <color indexed="81"/>
            <rFont val="Tahoma"/>
            <family val="2"/>
            <charset val="238"/>
          </rPr>
          <t>DELL:</t>
        </r>
        <r>
          <rPr>
            <sz val="9"/>
            <color indexed="81"/>
            <rFont val="Tahoma"/>
            <family val="2"/>
            <charset val="238"/>
          </rPr>
          <t xml:space="preserve">
pracovnice místo p. Červinkové - provozní, další činnosti: ze zákona změny ve spisové službě+nutné průběžné skartace, skenování faktur-eletron.evidence, kanalizace-rozšíření administrativy, 
OZV, odpady atd. ZVEŘEJŃOVAT na dalších portálech</t>
        </r>
      </text>
    </comment>
    <comment ref="R63" authorId="0" shapeId="0" xr:uid="{00000000-0006-0000-0200-00001F000000}">
      <text>
        <r>
          <rPr>
            <b/>
            <sz val="9"/>
            <color indexed="81"/>
            <rFont val="Tahoma"/>
            <family val="2"/>
            <charset val="238"/>
          </rPr>
          <t>DELL:</t>
        </r>
        <r>
          <rPr>
            <sz val="9"/>
            <color indexed="81"/>
            <rFont val="Tahoma"/>
            <family val="2"/>
            <charset val="238"/>
          </rPr>
          <t xml:space="preserve">
kamerový systém</t>
        </r>
      </text>
    </comment>
    <comment ref="B65" authorId="1" shapeId="0" xr:uid="{00000000-0006-0000-0200-000020000000}">
      <text>
        <r>
          <rPr>
            <sz val="10"/>
            <rFont val="Arial CE"/>
            <charset val="238"/>
          </rPr>
          <t xml:space="preserve">DELL:
</t>
        </r>
        <r>
          <rPr>
            <sz val="9"/>
            <color rgb="FF000000"/>
            <rFont val="Tahoma"/>
            <family val="2"/>
            <charset val="238"/>
          </rPr>
          <t>městys +  odeslané DPH</t>
        </r>
      </text>
    </comment>
    <comment ref="I65" authorId="0" shapeId="0" xr:uid="{00000000-0006-0000-0200-000021000000}">
      <text>
        <r>
          <rPr>
            <b/>
            <sz val="9"/>
            <color indexed="81"/>
            <rFont val="Tahoma"/>
            <family val="2"/>
            <charset val="238"/>
          </rPr>
          <t>DELL:</t>
        </r>
        <r>
          <rPr>
            <sz val="9"/>
            <color indexed="81"/>
            <rFont val="Tahoma"/>
            <family val="2"/>
            <charset val="238"/>
          </rPr>
          <t xml:space="preserve">
dorovnání oproti rozpisu na skut. DPPO za rok 2020</t>
        </r>
      </text>
    </comment>
    <comment ref="E66" authorId="1" shapeId="0" xr:uid="{00000000-0006-0000-0200-000022000000}">
      <text>
        <r>
          <rPr>
            <sz val="10"/>
            <rFont val="Arial CE"/>
            <charset val="238"/>
          </rPr>
          <t xml:space="preserve">DELL:
</t>
        </r>
        <r>
          <rPr>
            <sz val="9"/>
            <color rgb="FF000000"/>
            <rFont val="Tahoma"/>
            <family val="2"/>
            <charset val="238"/>
          </rPr>
          <t>vratka dotace z voleb</t>
        </r>
      </text>
    </comment>
    <comment ref="C67" authorId="1" shapeId="0" xr:uid="{00000000-0006-0000-0200-000023000000}">
      <text>
        <r>
          <rPr>
            <sz val="10"/>
            <rFont val="Arial CE"/>
            <charset val="238"/>
          </rPr>
          <t>DELL:
D</t>
        </r>
        <r>
          <rPr>
            <sz val="9"/>
            <color rgb="FF000000"/>
            <rFont val="Tahoma"/>
            <family val="2"/>
            <charset val="238"/>
          </rPr>
          <t>SO Orlice  36000,SMO 7782, SMS 6120</t>
        </r>
      </text>
    </comment>
    <comment ref="R67" authorId="1" shapeId="0" xr:uid="{00000000-0006-0000-0200-000024000000}">
      <text>
        <r>
          <rPr>
            <sz val="10"/>
            <rFont val="Arial CE"/>
            <charset val="238"/>
          </rPr>
          <t>DELL:
D</t>
        </r>
        <r>
          <rPr>
            <sz val="9"/>
            <color rgb="FF000000"/>
            <rFont val="Tahoma"/>
            <family val="2"/>
            <charset val="238"/>
          </rPr>
          <t>SO Orlice  36000,SMO 7782, SMS 6120</t>
        </r>
      </text>
    </comment>
    <comment ref="B70" authorId="1" shapeId="0" xr:uid="{00000000-0006-0000-0200-000025000000}">
      <text>
        <r>
          <rPr>
            <sz val="10"/>
            <rFont val="Arial CE"/>
            <charset val="238"/>
          </rPr>
          <t xml:space="preserve">DELL:
</t>
        </r>
        <r>
          <rPr>
            <sz val="9"/>
            <color rgb="FF000000"/>
            <rFont val="Tahoma"/>
            <family val="2"/>
            <charset val="238"/>
          </rPr>
          <t>HYUNDAI 6 x 3 981 = 23 886,-
TRAKTOR 1 x (-649 500) a 3 x 34 184 = 102 552 - 649 500
CELKEM - 546 948,-</t>
        </r>
      </text>
    </comment>
    <comment ref="H79" authorId="0" shapeId="0" xr:uid="{00000000-0006-0000-0200-000026000000}">
      <text>
        <r>
          <rPr>
            <b/>
            <sz val="9"/>
            <color indexed="81"/>
            <rFont val="Tahoma"/>
            <family val="2"/>
            <charset val="238"/>
          </rPr>
          <t>DELL:</t>
        </r>
        <r>
          <rPr>
            <sz val="9"/>
            <color indexed="81"/>
            <rFont val="Tahoma"/>
            <family val="2"/>
            <charset val="238"/>
          </rPr>
          <t xml:space="preserve">
140 x 2240</t>
        </r>
      </text>
    </comment>
    <comment ref="B80" authorId="1" shapeId="0" xr:uid="{00000000-0006-0000-0200-000027000000}">
      <text>
        <r>
          <rPr>
            <sz val="10"/>
            <rFont val="Arial CE"/>
            <charset val="238"/>
          </rPr>
          <t xml:space="preserve">PC:
</t>
        </r>
        <r>
          <rPr>
            <sz val="9"/>
            <color rgb="FF000000"/>
            <rFont val="Tahoma"/>
            <family val="2"/>
            <charset val="238"/>
          </rPr>
          <t>ul.Švermova</t>
        </r>
      </text>
    </comment>
    <comment ref="H80" authorId="0" shapeId="0" xr:uid="{00000000-0006-0000-0200-000028000000}">
      <text>
        <r>
          <rPr>
            <b/>
            <sz val="9"/>
            <color indexed="81"/>
            <rFont val="Tahoma"/>
            <family val="2"/>
            <charset val="238"/>
          </rPr>
          <t>DELL:</t>
        </r>
        <r>
          <rPr>
            <sz val="9"/>
            <color indexed="81"/>
            <rFont val="Tahoma"/>
            <family val="2"/>
            <charset val="238"/>
          </rPr>
          <t xml:space="preserve">
přeložení u ÚM, přípojky Švermova + výstavba Fűgnerova ul. + výstavba RA + šachta u čp. 27 další</t>
        </r>
      </text>
    </comment>
    <comment ref="H82" authorId="0" shapeId="0" xr:uid="{00000000-0006-0000-0200-000029000000}">
      <text>
        <r>
          <rPr>
            <b/>
            <sz val="9"/>
            <color indexed="81"/>
            <rFont val="Tahoma"/>
            <family val="2"/>
            <charset val="238"/>
          </rPr>
          <t>DELL:</t>
        </r>
        <r>
          <rPr>
            <sz val="9"/>
            <color indexed="81"/>
            <rFont val="Tahoma"/>
            <family val="2"/>
            <charset val="238"/>
          </rPr>
          <t xml:space="preserve">
IKKO - např. stoka u zámku, další přípojky atd.</t>
        </r>
      </text>
    </comment>
    <comment ref="H83" authorId="0" shapeId="0" xr:uid="{00000000-0006-0000-0200-00002A000000}">
      <text>
        <r>
          <rPr>
            <b/>
            <sz val="9"/>
            <color indexed="81"/>
            <rFont val="Tahoma"/>
            <family val="2"/>
            <charset val="238"/>
          </rPr>
          <t>DELL:</t>
        </r>
        <r>
          <rPr>
            <sz val="9"/>
            <color indexed="81"/>
            <rFont val="Tahoma"/>
            <family val="2"/>
            <charset val="238"/>
          </rPr>
          <t xml:space="preserve">
faktura 1/2 za studii + PRODIN podjezd pod ČD
58301+36 + studie parkování-Jiráskova ul. 18 150</t>
        </r>
      </text>
    </comment>
    <comment ref="M83" authorId="0" shapeId="0" xr:uid="{00000000-0006-0000-0200-00002B000000}">
      <text>
        <r>
          <rPr>
            <b/>
            <sz val="9"/>
            <color indexed="81"/>
            <rFont val="Tahoma"/>
            <family val="2"/>
            <charset val="238"/>
          </rPr>
          <t>DELL:</t>
        </r>
        <r>
          <rPr>
            <sz val="9"/>
            <color indexed="81"/>
            <rFont val="Tahoma"/>
            <family val="2"/>
            <charset val="238"/>
          </rPr>
          <t xml:space="preserve">
cyklostezka - zadávací dokumentace + příprava VŘ</t>
        </r>
      </text>
    </comment>
    <comment ref="C84" authorId="0" shapeId="0" xr:uid="{00000000-0006-0000-0200-00002C000000}">
      <text>
        <r>
          <rPr>
            <b/>
            <sz val="9"/>
            <color indexed="81"/>
            <rFont val="Tahoma"/>
            <family val="2"/>
            <charset val="238"/>
          </rPr>
          <t>DELL:</t>
        </r>
        <r>
          <rPr>
            <sz val="9"/>
            <color indexed="81"/>
            <rFont val="Tahoma"/>
            <family val="2"/>
            <charset val="238"/>
          </rPr>
          <t xml:space="preserve">
projekt. Dok. BKN (250) + ost.</t>
        </r>
      </text>
    </comment>
    <comment ref="M85" authorId="0" shapeId="0" xr:uid="{00000000-0006-0000-0200-00002D000000}">
      <text>
        <r>
          <rPr>
            <b/>
            <sz val="9"/>
            <color indexed="81"/>
            <rFont val="Tahoma"/>
            <family val="2"/>
            <charset val="238"/>
          </rPr>
          <t>DELL:</t>
        </r>
        <r>
          <rPr>
            <sz val="9"/>
            <color indexed="81"/>
            <rFont val="Tahoma"/>
            <family val="2"/>
            <charset val="238"/>
          </rPr>
          <t xml:space="preserve">
oprava komunikací nad rámec projektu kanalizace - okolo firmy Charvát</t>
        </r>
      </text>
    </comment>
    <comment ref="C86" authorId="0" shapeId="0" xr:uid="{00000000-0006-0000-0200-00002E000000}">
      <text>
        <r>
          <rPr>
            <b/>
            <sz val="9"/>
            <color indexed="81"/>
            <rFont val="Tahoma"/>
            <family val="2"/>
            <charset val="238"/>
          </rPr>
          <t>DELL:</t>
        </r>
        <r>
          <rPr>
            <sz val="9"/>
            <color indexed="81"/>
            <rFont val="Tahoma"/>
            <family val="2"/>
            <charset val="238"/>
          </rPr>
          <t xml:space="preserve">
investiční dozor 200+ TDI 400+ BOZP 200+ autorský dozor 50 - vč. DPH</t>
        </r>
      </text>
    </comment>
    <comment ref="M87" authorId="0" shapeId="0" xr:uid="{00000000-0006-0000-0200-00002F000000}">
      <text>
        <r>
          <rPr>
            <b/>
            <sz val="9"/>
            <color indexed="81"/>
            <rFont val="Tahoma"/>
            <family val="2"/>
            <charset val="238"/>
          </rPr>
          <t>DELL:</t>
        </r>
        <r>
          <rPr>
            <sz val="9"/>
            <color indexed="81"/>
            <rFont val="Tahoma"/>
            <family val="2"/>
            <charset val="238"/>
          </rPr>
          <t xml:space="preserve">
zálová faktura na 1/2 smluvní ceny 762 360</t>
        </r>
      </text>
    </comment>
    <comment ref="M88" authorId="0" shapeId="0" xr:uid="{00000000-0006-0000-0200-000030000000}">
      <text>
        <r>
          <rPr>
            <b/>
            <sz val="9"/>
            <color indexed="81"/>
            <rFont val="Tahoma"/>
            <family val="2"/>
            <charset val="238"/>
          </rPr>
          <t>DELL:</t>
        </r>
        <r>
          <rPr>
            <sz val="9"/>
            <color indexed="81"/>
            <rFont val="Tahoma"/>
            <family val="2"/>
            <charset val="238"/>
          </rPr>
          <t xml:space="preserve">
zálová faktura na 1/2 smluvní ceny 762 360</t>
        </r>
      </text>
    </comment>
    <comment ref="M89" authorId="0" shapeId="0" xr:uid="{00000000-0006-0000-0200-000031000000}">
      <text>
        <r>
          <rPr>
            <b/>
            <sz val="9"/>
            <color indexed="81"/>
            <rFont val="Tahoma"/>
            <family val="2"/>
            <charset val="238"/>
          </rPr>
          <t>DELL:</t>
        </r>
        <r>
          <rPr>
            <sz val="9"/>
            <color indexed="81"/>
            <rFont val="Tahoma"/>
            <family val="2"/>
            <charset val="238"/>
          </rPr>
          <t xml:space="preserve">
bude upřesněno firmou MARHOLD - 14500-8679=5821(snížení)</t>
        </r>
      </text>
    </comment>
    <comment ref="R90" authorId="0" shapeId="0" xr:uid="{00000000-0006-0000-0200-000032000000}">
      <text>
        <r>
          <rPr>
            <b/>
            <sz val="9"/>
            <color indexed="81"/>
            <rFont val="Tahoma"/>
            <family val="2"/>
            <charset val="238"/>
          </rPr>
          <t>DELL:</t>
        </r>
        <r>
          <rPr>
            <sz val="9"/>
            <color indexed="81"/>
            <rFont val="Tahoma"/>
            <family val="2"/>
            <charset val="238"/>
          </rPr>
          <t xml:space="preserve">
workout, parkour 2221 a skatepark 1400</t>
        </r>
      </text>
    </comment>
    <comment ref="F92" authorId="1" shapeId="0" xr:uid="{00000000-0006-0000-0200-000033000000}">
      <text>
        <r>
          <rPr>
            <sz val="10"/>
            <rFont val="Arial CE"/>
            <charset val="238"/>
          </rPr>
          <t xml:space="preserve">DELL:
</t>
        </r>
        <r>
          <rPr>
            <sz val="9"/>
            <color rgb="FF000000"/>
            <rFont val="Tahoma"/>
            <family val="2"/>
            <charset val="238"/>
          </rPr>
          <t>prodloužení stavebního povolení, elektroinstalace, ost.</t>
        </r>
      </text>
    </comment>
    <comment ref="H93" authorId="1" shapeId="0" xr:uid="{00000000-0006-0000-0200-000034000000}">
      <text>
        <r>
          <rPr>
            <sz val="10"/>
            <rFont val="Arial CE"/>
            <charset val="238"/>
          </rPr>
          <t xml:space="preserve">DELL:
</t>
        </r>
        <r>
          <rPr>
            <sz val="9"/>
            <color rgb="FF000000"/>
            <rFont val="Tahoma"/>
            <family val="2"/>
            <charset val="238"/>
          </rPr>
          <t>cyklostezka, šTEJFA</t>
        </r>
      </text>
    </comment>
    <comment ref="J93" authorId="0" shapeId="0" xr:uid="{00000000-0006-0000-0200-000035000000}">
      <text>
        <r>
          <rPr>
            <b/>
            <sz val="9"/>
            <color indexed="81"/>
            <rFont val="Tahoma"/>
            <family val="2"/>
            <charset val="238"/>
          </rPr>
          <t>DELL:</t>
        </r>
        <r>
          <rPr>
            <sz val="9"/>
            <color indexed="81"/>
            <rFont val="Tahoma"/>
            <family val="2"/>
            <charset val="238"/>
          </rPr>
          <t xml:space="preserve">
1/2 parcely SANAP č. 3339 v k.ú. Vyhnánov - dopočet</t>
        </r>
      </text>
    </comment>
    <comment ref="M93" authorId="0" shapeId="0" xr:uid="{00000000-0006-0000-0200-000036000000}">
      <text>
        <r>
          <rPr>
            <b/>
            <sz val="9"/>
            <color indexed="81"/>
            <rFont val="Tahoma"/>
            <family val="2"/>
            <charset val="238"/>
          </rPr>
          <t>DELL:</t>
        </r>
        <r>
          <rPr>
            <sz val="9"/>
            <color indexed="81"/>
            <rFont val="Tahoma"/>
            <family val="2"/>
            <charset val="238"/>
          </rPr>
          <t xml:space="preserve">
Vamberk - cyklostezka + ost.</t>
        </r>
      </text>
    </comment>
    <comment ref="C96" authorId="0" shapeId="0" xr:uid="{00000000-0006-0000-0200-000037000000}">
      <text>
        <r>
          <rPr>
            <b/>
            <sz val="9"/>
            <color indexed="81"/>
            <rFont val="Tahoma"/>
            <family val="2"/>
            <charset val="238"/>
          </rPr>
          <t>DELL:</t>
        </r>
        <r>
          <rPr>
            <sz val="9"/>
            <color indexed="81"/>
            <rFont val="Tahoma"/>
            <family val="2"/>
            <charset val="238"/>
          </rPr>
          <t xml:space="preserve">
např. přípojky kanalizace, školka, škola, dům služeb atd.</t>
        </r>
      </text>
    </comment>
  </commentList>
</comments>
</file>

<file path=xl/sharedStrings.xml><?xml version="1.0" encoding="utf-8"?>
<sst xmlns="http://schemas.openxmlformats.org/spreadsheetml/2006/main" count="311" uniqueCount="259">
  <si>
    <t>rozpočtová opatření</t>
  </si>
  <si>
    <t>Položky</t>
  </si>
  <si>
    <t>RO 1-2021</t>
  </si>
  <si>
    <t>RO 2-2021</t>
  </si>
  <si>
    <t>RO 3-2021</t>
  </si>
  <si>
    <t>RO 4-2021</t>
  </si>
  <si>
    <t>RO 5-2021</t>
  </si>
  <si>
    <t>RO 6-2021</t>
  </si>
  <si>
    <t>RO 7-2021</t>
  </si>
  <si>
    <t>RO 8-2021</t>
  </si>
  <si>
    <t>RO 9-2021</t>
  </si>
  <si>
    <t>RO 10-2021</t>
  </si>
  <si>
    <t>RO 11-2021</t>
  </si>
  <si>
    <t>RO 12-2021</t>
  </si>
  <si>
    <t>RO 13-2021</t>
  </si>
  <si>
    <t>DAŃOVÉ PŘÍJMY</t>
  </si>
  <si>
    <t>NEDAŃOVÉ PŘÍJMY</t>
  </si>
  <si>
    <t>KAPITÁLOVÉ PŘÍJMY</t>
  </si>
  <si>
    <t>PŘIJATÉ DOTACE</t>
  </si>
  <si>
    <t>PŘIJMY DO FONDŮ</t>
  </si>
  <si>
    <t xml:space="preserve">    PŘÍJMY CELKEM</t>
  </si>
  <si>
    <t>BĚŽNÉ VÝDAJE</t>
  </si>
  <si>
    <t>KAPITÁLOVÉ  VÝDAJE</t>
  </si>
  <si>
    <t xml:space="preserve">    VÝDAJE CELKEM</t>
  </si>
  <si>
    <t>SALDO</t>
  </si>
  <si>
    <t>FINANCOVÁNÍ Z VL. ZDROJŮ</t>
  </si>
  <si>
    <t>ČERPÁNÍ ÚVĚRU</t>
  </si>
  <si>
    <t>SPLÁTKY ÚVĚRU</t>
  </si>
  <si>
    <t>Datum schválení:</t>
  </si>
  <si>
    <t>Datum vyvěšení:</t>
  </si>
  <si>
    <t>Položka</t>
  </si>
  <si>
    <t>Název</t>
  </si>
  <si>
    <t>Rozpis 2021</t>
  </si>
  <si>
    <t>Upr. rozpis</t>
  </si>
  <si>
    <t>1. DAŃOVÉ PŘÍJMY</t>
  </si>
  <si>
    <t xml:space="preserve"> </t>
  </si>
  <si>
    <t>daň z příjmu FO závislá činnost</t>
  </si>
  <si>
    <t>daň z příjmu FO samostatná činnost</t>
  </si>
  <si>
    <t>daň z příjmu FO kapitálových výnosů</t>
  </si>
  <si>
    <t>daň z příjmu práv.osob</t>
  </si>
  <si>
    <t>daň z příjmu právnických osob</t>
  </si>
  <si>
    <t>daň z přidané hodnoty</t>
  </si>
  <si>
    <t>odvody za odnětí půdy z půd.fondu</t>
  </si>
  <si>
    <t>poplatek za komunální odpad</t>
  </si>
  <si>
    <t>poplatek ze psů</t>
  </si>
  <si>
    <t>poplatek za užívání veř.prostranství</t>
  </si>
  <si>
    <t>poplatek ze vstupného</t>
  </si>
  <si>
    <t>správní poplatky</t>
  </si>
  <si>
    <t xml:space="preserve">daň z hazardních her    </t>
  </si>
  <si>
    <t>daň z nemovitosti</t>
  </si>
  <si>
    <t>DAŃOVÉ PŘÍJMY - CELKEM</t>
  </si>
  <si>
    <t>2. NEDAŃOVÉ PŘÍJMY</t>
  </si>
  <si>
    <t>1032</t>
  </si>
  <si>
    <t>les</t>
  </si>
  <si>
    <t>sběr druhotných surovin - Vondra , Sejkora</t>
  </si>
  <si>
    <t>Doudlebský info bod - tržby</t>
  </si>
  <si>
    <t xml:space="preserve">pronájem ostatních nemovitostí - vodovod </t>
  </si>
  <si>
    <t>kanalizace - stočné</t>
  </si>
  <si>
    <t>knihovna - čtenářské poplatky</t>
  </si>
  <si>
    <t>příjmy z kultury</t>
  </si>
  <si>
    <t>místní rozhlas</t>
  </si>
  <si>
    <t>příjem za zpravodaj</t>
  </si>
  <si>
    <t xml:space="preserve">příjem za sportoviště </t>
  </si>
  <si>
    <t>volný čas dětí, dobrovolné vstupné- akce</t>
  </si>
  <si>
    <t>nájemné - zdravotní středisko</t>
  </si>
  <si>
    <t xml:space="preserve">3612 </t>
  </si>
  <si>
    <t xml:space="preserve">nájemné - bytové hospodářství </t>
  </si>
  <si>
    <t>nájem nebytových prostor</t>
  </si>
  <si>
    <t>dar DSO - vybavení přízemí čp. 68</t>
  </si>
  <si>
    <t>pronájem hrobových míst</t>
  </si>
  <si>
    <t xml:space="preserve">3639 </t>
  </si>
  <si>
    <r>
      <rPr>
        <sz val="8"/>
        <rFont val="Arial CE"/>
        <family val="2"/>
        <charset val="238"/>
      </rPr>
      <t>příjmy z pronájmu pozemků, prodej pozemků,prodej majetku, nájemné nebyt.prostor, výlep,pojistné náhrady</t>
    </r>
    <r>
      <rPr>
        <sz val="8"/>
        <color rgb="FFFF0000"/>
        <rFont val="Arial CE"/>
        <charset val="238"/>
      </rPr>
      <t xml:space="preserve"> </t>
    </r>
  </si>
  <si>
    <t xml:space="preserve">3722 </t>
  </si>
  <si>
    <t>příjem za odložení suťě</t>
  </si>
  <si>
    <t xml:space="preserve">3725 </t>
  </si>
  <si>
    <t>příjmy ze sběru a třídění druh.surovin - EKOKOM</t>
  </si>
  <si>
    <t>příjem dar - Charvát a.s.</t>
  </si>
  <si>
    <t>příjem z darů a placené reklamy</t>
  </si>
  <si>
    <t>příspěvek Domov seniorů - Miloslav Čapek</t>
  </si>
  <si>
    <t>příjem dar - příjem SDH Vrbice</t>
  </si>
  <si>
    <t xml:space="preserve">6171 </t>
  </si>
  <si>
    <t>obřadní síň,prodej zboží,kopírování-místní správa</t>
  </si>
  <si>
    <t xml:space="preserve">6310 </t>
  </si>
  <si>
    <t>příjmy z finančních operací</t>
  </si>
  <si>
    <t>NEDAŃOVÉ PŘÍJMY - CELKEM</t>
  </si>
  <si>
    <t>2.a KONSOLIDACE PŘÍJMŮ</t>
  </si>
  <si>
    <t>fond SDH</t>
  </si>
  <si>
    <t>fond kanalizace</t>
  </si>
  <si>
    <t>sociální fond</t>
  </si>
  <si>
    <t>fond vodovodu</t>
  </si>
  <si>
    <t>Celkem</t>
  </si>
  <si>
    <t>3. KAPITÁLOVÉ PŘÍJMY</t>
  </si>
  <si>
    <t>Ostatní investiční příjmy - traktor - vratka</t>
  </si>
  <si>
    <t>prodej bytu a pozemků</t>
  </si>
  <si>
    <t>prodej cisterny - hasiči</t>
  </si>
  <si>
    <t>KAPITÁLOVÉ PŘÍJMY - CELKEM</t>
  </si>
  <si>
    <t>4. PŘIJATÉ DOTACE</t>
  </si>
  <si>
    <t>dotace na volby 2021</t>
  </si>
  <si>
    <t xml:space="preserve">neinvestiční dotace ze SR na provoz ÚM (SR) </t>
  </si>
  <si>
    <t>dotace úřad práce (Čonka., Kulhavá)</t>
  </si>
  <si>
    <t>dotace ZŠ a MŠ - OP VVV</t>
  </si>
  <si>
    <t>dotace "Přírodní zahrada ZŠ"</t>
  </si>
  <si>
    <t>dotace "Přírodní zahrada MŠ"</t>
  </si>
  <si>
    <t>dotace workout, parkour, dětská hřiště</t>
  </si>
  <si>
    <t>dotace naučná stezka</t>
  </si>
  <si>
    <t>dotace na komunikace</t>
  </si>
  <si>
    <t>dotace SDH - výjezdy, školení, běžné výdaje</t>
  </si>
  <si>
    <t>dotace - kůrovec</t>
  </si>
  <si>
    <t>dotace z VPS - SDH Vrbice</t>
  </si>
  <si>
    <t>účelová investiční dotace KHK - kanalizace</t>
  </si>
  <si>
    <t>dotace kanalizace (po VŘ)</t>
  </si>
  <si>
    <t>PŘIJATÉ DOTACE - CELKEM</t>
  </si>
  <si>
    <t>PŘÍJMY - CELKEM</t>
  </si>
  <si>
    <t>5. BĚŽNÉ VÝDAJE</t>
  </si>
  <si>
    <t xml:space="preserve">1014 </t>
  </si>
  <si>
    <t xml:space="preserve">psi - útulek, deratizace  </t>
  </si>
  <si>
    <t xml:space="preserve">1031 </t>
  </si>
  <si>
    <t xml:space="preserve">les - pěstební práce </t>
  </si>
  <si>
    <t xml:space="preserve">1032 </t>
  </si>
  <si>
    <t>les - těžební práce</t>
  </si>
  <si>
    <t>les - oprava cest a příkopů</t>
  </si>
  <si>
    <t>Doudlebský info bod</t>
  </si>
  <si>
    <t>2212</t>
  </si>
  <si>
    <t xml:space="preserve">místní komunikace </t>
  </si>
  <si>
    <t>oprava chodníků</t>
  </si>
  <si>
    <t>provoz vodovodu</t>
  </si>
  <si>
    <t xml:space="preserve">2321 </t>
  </si>
  <si>
    <t xml:space="preserve">provoz kanalizace </t>
  </si>
  <si>
    <t>dary-výstavba kanalizace-šachty včetně práce s osazením</t>
  </si>
  <si>
    <t xml:space="preserve">3113 </t>
  </si>
  <si>
    <t xml:space="preserve">provoz ZŠ + MŠ </t>
  </si>
  <si>
    <t xml:space="preserve">3314 </t>
  </si>
  <si>
    <t>místní knihovna</t>
  </si>
  <si>
    <t xml:space="preserve">kronika,kulturní akce, divadlo </t>
  </si>
  <si>
    <t>obnova - restaurování kulturních památek</t>
  </si>
  <si>
    <t xml:space="preserve">3341 </t>
  </si>
  <si>
    <t xml:space="preserve">místní rozhlas   </t>
  </si>
  <si>
    <t xml:space="preserve">3399 </t>
  </si>
  <si>
    <t xml:space="preserve">3412 </t>
  </si>
  <si>
    <t>Třešňovka a tělocvična - správa areálu, TJ Velešov - opravy</t>
  </si>
  <si>
    <t>dar sportovec okresu a roku 2021</t>
  </si>
  <si>
    <t xml:space="preserve">3419 </t>
  </si>
  <si>
    <t>PŘÍSPĚVKY (sport.org.-SOKOL)</t>
  </si>
  <si>
    <t>PŘÍSPĚVKY (sport.org.-VELEŠOV)</t>
  </si>
  <si>
    <t>PŘÍSPĚVKY (p. Smutný)</t>
  </si>
  <si>
    <t>PŘÍSPĚVKY (sport.org.-SSK)</t>
  </si>
  <si>
    <t>PŘÍSPĚVKY (skupina sportovní) - rezerva</t>
  </si>
  <si>
    <t>PŘÍSPĚVKY ( pan Dvořáček )</t>
  </si>
  <si>
    <r>
      <rPr>
        <sz val="8"/>
        <rFont val="Arial CE"/>
        <family val="2"/>
        <charset val="238"/>
      </rPr>
      <t>PŘÍSPĚVKY Jablíčko,</t>
    </r>
    <r>
      <rPr>
        <sz val="8"/>
        <rFont val="Arial CE"/>
        <charset val="238"/>
      </rPr>
      <t xml:space="preserve"> Stanice mladých přírodovědců</t>
    </r>
  </si>
  <si>
    <t>PŘÍSPĚVKY REZERVA (skupina zájmová)</t>
  </si>
  <si>
    <t>Příspěvky klub seniorů</t>
  </si>
  <si>
    <t>PŘÍSPĚVKY (chovatelé+kynologové+rybáři+šarpej)</t>
  </si>
  <si>
    <t>PŘÍSPĚVKY (EUROREGION RK )</t>
  </si>
  <si>
    <t xml:space="preserve">3511 </t>
  </si>
  <si>
    <t xml:space="preserve">zdravotní středisko </t>
  </si>
  <si>
    <t xml:space="preserve">bytové hospodářství </t>
  </si>
  <si>
    <t xml:space="preserve">3613 </t>
  </si>
  <si>
    <t xml:space="preserve">nebytové hospodářství - LENA a DŮM SLUŽEB </t>
  </si>
  <si>
    <t>3631</t>
  </si>
  <si>
    <t xml:space="preserve">veřejné osvětlení </t>
  </si>
  <si>
    <t xml:space="preserve">3632 </t>
  </si>
  <si>
    <t>hřbitov  - údržba</t>
  </si>
  <si>
    <t>územní plánování</t>
  </si>
  <si>
    <t>komunální služby a územní rozvoj + opravy majetku</t>
  </si>
  <si>
    <t xml:space="preserve">3721 </t>
  </si>
  <si>
    <t>sběr a svoz nebezpečných odpadů</t>
  </si>
  <si>
    <t xml:space="preserve">komunální odpad </t>
  </si>
  <si>
    <t>sběr, uložení a svoz suti</t>
  </si>
  <si>
    <t>odvoz a uložení papíru - EUREPAP</t>
  </si>
  <si>
    <t>výstražný systém (protipožární,protipovodňové opatř.)</t>
  </si>
  <si>
    <t xml:space="preserve">3745 </t>
  </si>
  <si>
    <t>vzhled městyse a veřejná zeleň</t>
  </si>
  <si>
    <t>příspěvek ORION</t>
  </si>
  <si>
    <t>PŘÍSPĚVKY REZERVA (skupina sociální)</t>
  </si>
  <si>
    <t>příspěvek Domácí hospic Rychnov nad Kněžnou</t>
  </si>
  <si>
    <t xml:space="preserve">4349 </t>
  </si>
  <si>
    <t>PŘÍSPĚVKY (Svaz těl. postižených, zdr.postiž. HK)</t>
  </si>
  <si>
    <t xml:space="preserve">4351 </t>
  </si>
  <si>
    <t>DPS a péče o staré občany</t>
  </si>
  <si>
    <t>příspěvek Farní Charita Rychnov nad Kněžnou</t>
  </si>
  <si>
    <t>krizová opatření</t>
  </si>
  <si>
    <t xml:space="preserve">5512 </t>
  </si>
  <si>
    <t>SDH + mladí hasiči</t>
  </si>
  <si>
    <t xml:space="preserve">6112 </t>
  </si>
  <si>
    <t xml:space="preserve">zastupitelstvo městyse </t>
  </si>
  <si>
    <t xml:space="preserve">správa a činnost úřadu městyse </t>
  </si>
  <si>
    <t>služby peněžních ústavů - bankovní poplatky atd.</t>
  </si>
  <si>
    <t xml:space="preserve">6320 </t>
  </si>
  <si>
    <t>pojištění nemovitého a movitého majetku městyse</t>
  </si>
  <si>
    <t xml:space="preserve">finanční vypořádání - vratka dotace </t>
  </si>
  <si>
    <t xml:space="preserve">6409 </t>
  </si>
  <si>
    <t>BĚŽNÉ VÝDAJE - CELKEM</t>
  </si>
  <si>
    <t>5.a KONSOLIDACE VÝDAJŮ</t>
  </si>
  <si>
    <t>SDH - fond hasičů</t>
  </si>
  <si>
    <t>6. KAPITÁLOVÉ  VÝDAJE</t>
  </si>
  <si>
    <t>vodovod - rekonstrukce, rozšíření</t>
  </si>
  <si>
    <t xml:space="preserve">vodovod - vrt D4 </t>
  </si>
  <si>
    <t>oprava komunikací (technické zhodnocení)</t>
  </si>
  <si>
    <t>výstavba kanalizace bez DPH</t>
  </si>
  <si>
    <t>výstavba kanalizace (manager,TDI,autorský dozor)</t>
  </si>
  <si>
    <t>Přírodní zahrada ZŠ</t>
  </si>
  <si>
    <t>Přírodní zahrada MŠ</t>
  </si>
  <si>
    <t>workout, parkour, dětské hřiště, skatepark</t>
  </si>
  <si>
    <t>Výtah - čp. 68</t>
  </si>
  <si>
    <t>Rekostrukce - přízemí čp. 68</t>
  </si>
  <si>
    <t>Výkupy pozemků</t>
  </si>
  <si>
    <t>Cisternová automobilová stříkačka</t>
  </si>
  <si>
    <t>ostatní rekonstrukce a technické zhodnocení majetku</t>
  </si>
  <si>
    <t>elektronická úřední deska</t>
  </si>
  <si>
    <t>naučná stezka</t>
  </si>
  <si>
    <t>KAPITÁLOVÉ  VÝDAJE - CELKEM</t>
  </si>
  <si>
    <t>VÝDAJE   CELKEM</t>
  </si>
  <si>
    <t>Dotace přijaté v r. 2020  - nevyčerpáno :</t>
  </si>
  <si>
    <t>položka</t>
  </si>
  <si>
    <t>účel čerpání dotace</t>
  </si>
  <si>
    <t>číslo smlouvy</t>
  </si>
  <si>
    <t>poskytovatel</t>
  </si>
  <si>
    <t>Kč</t>
  </si>
  <si>
    <t>rozšíření řidič.oprávnění - hasiči</t>
  </si>
  <si>
    <t>20RRD12-0010</t>
  </si>
  <si>
    <t>KHK</t>
  </si>
  <si>
    <t>nákup CAS - hasiči</t>
  </si>
  <si>
    <t>20RRD01-0002</t>
  </si>
  <si>
    <t>dotace na kanalizaci</t>
  </si>
  <si>
    <t>DS2020/05987</t>
  </si>
  <si>
    <t>bude poskytnuta po předložení faktury od VCES</t>
  </si>
  <si>
    <t xml:space="preserve">příspěvek Domov seniorů </t>
  </si>
  <si>
    <t>Výstavba kanalizace - úprava - projektová dokumentace</t>
  </si>
  <si>
    <t>příspěvek SMO, a DSO Orlice  + SMS</t>
  </si>
  <si>
    <t>splátky úvěrů - , Traktor</t>
  </si>
  <si>
    <t>Projektová dokumentace + smlouvy  - cyklostezka + ost.</t>
  </si>
  <si>
    <t>asistence pro sčítací komisaře</t>
  </si>
  <si>
    <t>PŘÍSPĚVKY (jezdecký spolek)</t>
  </si>
  <si>
    <t>PŘÍSPĚVKY SDH mládež</t>
  </si>
  <si>
    <t>dotace od DSO Orlice - vybavení přízemí čp. 68</t>
  </si>
  <si>
    <t>kompenzační bonus na dopady Covudu 19</t>
  </si>
  <si>
    <t>půjčka za Sociálního fondu</t>
  </si>
  <si>
    <t>účelová investiční dotace KHK - dig. úřední deska</t>
  </si>
  <si>
    <t>účelová investiční dotace KHK - komunikace</t>
  </si>
  <si>
    <t>dotace - dostavba 4. NP škola + kotelna</t>
  </si>
  <si>
    <t>dostavba 4. NP škola + kotelna</t>
  </si>
  <si>
    <t>nákup obálky zpráv, Zpravodaj</t>
  </si>
  <si>
    <t>SPOZ - dary, jubilea, oslavy, vítání občánků</t>
  </si>
  <si>
    <r>
      <t>PŘÍSPĚVKY Obl.charita Červ.Kostelec,</t>
    </r>
    <r>
      <rPr>
        <sz val="8"/>
        <color rgb="FFFF0000"/>
        <rFont val="Arial CE"/>
        <charset val="238"/>
      </rPr>
      <t>Obl.charita Pardubice</t>
    </r>
  </si>
  <si>
    <t>účelová investiční dotace MV - pořízení CAS</t>
  </si>
  <si>
    <t>vybraná pokuta/sankce - Inspekce životního prostředí</t>
  </si>
  <si>
    <t>NÁVRH 2022</t>
  </si>
  <si>
    <t xml:space="preserve"> NÁVRH ROZPOČTU na rok 2022 v tis.Kč - PŘÍJMY</t>
  </si>
  <si>
    <t xml:space="preserve">NÁVRH ROZPOČTU na rok 2022 v tis.Kč - VÝDAJE </t>
  </si>
  <si>
    <t>Skut.1.10/21</t>
  </si>
  <si>
    <t>Předp.2021</t>
  </si>
  <si>
    <t>bezpečnost a veřejný pořádek</t>
  </si>
  <si>
    <t xml:space="preserve">Projekt kanalizace přípojky </t>
  </si>
  <si>
    <r>
      <t xml:space="preserve">nákup HIM a DHIM - </t>
    </r>
    <r>
      <rPr>
        <sz val="8"/>
        <color theme="1"/>
        <rFont val="Arial CE"/>
        <charset val="238"/>
      </rPr>
      <t>kontejner na plasty</t>
    </r>
  </si>
  <si>
    <t>příjmy za TKO - SD</t>
  </si>
  <si>
    <t>VÝDAJE DO FONDŮ</t>
  </si>
  <si>
    <r>
      <t>Rozpočet městyse Doudleby nad Orlicí (tis.Kč) na rok 2022 -</t>
    </r>
    <r>
      <rPr>
        <b/>
        <u/>
        <sz val="16"/>
        <color theme="1"/>
        <rFont val="Arial CE"/>
        <charset val="238"/>
      </rPr>
      <t xml:space="preserve"> NÁVRH</t>
    </r>
  </si>
  <si>
    <t>Upravený rozpočet / oček. skut.</t>
  </si>
  <si>
    <t>Schválený rozpočet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</si>
</sst>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#,##0.00000"/>
  </numFmts>
  <fonts count="37" x14ac:knownFonts="1">
    <font>
      <sz val="10"/>
      <name val="Arial CE"/>
      <charset val="238"/>
    </font>
    <font>
      <b/>
      <sz val="16"/>
      <color rgb="FFFF0000"/>
      <name val="Arial CE"/>
      <charset val="238"/>
    </font>
    <font>
      <b/>
      <u/>
      <sz val="18"/>
      <color rgb="FFFF0000"/>
      <name val="Arial CE"/>
      <charset val="238"/>
    </font>
    <font>
      <b/>
      <u/>
      <sz val="16"/>
      <color rgb="FFFF0000"/>
      <name val="Arial CE"/>
      <charset val="238"/>
    </font>
    <font>
      <b/>
      <sz val="14"/>
      <name val="Arial CE"/>
      <family val="2"/>
      <charset val="238"/>
    </font>
    <font>
      <b/>
      <sz val="12"/>
      <name val="Arial CE"/>
      <family val="2"/>
      <charset val="238"/>
    </font>
    <font>
      <b/>
      <sz val="12"/>
      <color rgb="FFFF0000"/>
      <name val="Arial CE"/>
      <family val="2"/>
      <charset val="238"/>
    </font>
    <font>
      <b/>
      <sz val="10"/>
      <name val="Arial CE"/>
      <family val="2"/>
      <charset val="238"/>
    </font>
    <font>
      <sz val="14"/>
      <color rgb="FFFF0000"/>
      <name val="Arial CE"/>
      <family val="2"/>
      <charset val="238"/>
    </font>
    <font>
      <b/>
      <sz val="10"/>
      <name val="Arial CE"/>
      <charset val="238"/>
    </font>
    <font>
      <b/>
      <i/>
      <sz val="12"/>
      <name val="Arial CE"/>
      <charset val="238"/>
    </font>
    <font>
      <b/>
      <sz val="12"/>
      <name val="Arial CE"/>
      <charset val="238"/>
    </font>
    <font>
      <b/>
      <u/>
      <sz val="12"/>
      <color rgb="FFFF0000"/>
      <name val="Arial CE"/>
      <family val="2"/>
      <charset val="238"/>
    </font>
    <font>
      <b/>
      <sz val="8"/>
      <name val="Arial CE"/>
      <family val="2"/>
      <charset val="238"/>
    </font>
    <font>
      <b/>
      <sz val="8"/>
      <name val="Arial CE"/>
      <charset val="238"/>
    </font>
    <font>
      <sz val="8"/>
      <name val="Arial CE"/>
      <family val="2"/>
      <charset val="238"/>
    </font>
    <font>
      <sz val="8"/>
      <name val="Arial CE"/>
      <charset val="238"/>
    </font>
    <font>
      <b/>
      <sz val="8"/>
      <color rgb="FFFF0000"/>
      <name val="Arial CE"/>
      <charset val="238"/>
    </font>
    <font>
      <sz val="8"/>
      <color rgb="FFFF0000"/>
      <name val="Arial CE"/>
      <charset val="238"/>
    </font>
    <font>
      <sz val="8"/>
      <color rgb="FFFF0000"/>
      <name val="Arial CE"/>
      <family val="2"/>
      <charset val="238"/>
    </font>
    <font>
      <sz val="9"/>
      <name val="Arial CE"/>
      <charset val="238"/>
    </font>
    <font>
      <b/>
      <sz val="12"/>
      <name val="Times New Roman"/>
      <family val="1"/>
      <charset val="238"/>
    </font>
    <font>
      <sz val="8"/>
      <color rgb="FF000000"/>
      <name val="Arial CE"/>
      <family val="2"/>
      <charset val="238"/>
    </font>
    <font>
      <b/>
      <u/>
      <sz val="10"/>
      <color rgb="FFFF0000"/>
      <name val="Arial CE"/>
      <charset val="238"/>
    </font>
    <font>
      <sz val="9"/>
      <color rgb="FF000000"/>
      <name val="Tahoma"/>
      <family val="2"/>
      <charset val="238"/>
    </font>
    <font>
      <sz val="9"/>
      <color rgb="FFFF0000"/>
      <name val="Arial CE"/>
      <charset val="238"/>
    </font>
    <font>
      <sz val="9"/>
      <name val="Arial CE"/>
      <family val="2"/>
      <charset val="238"/>
    </font>
    <font>
      <b/>
      <sz val="9"/>
      <name val="Arial CE"/>
      <charset val="238"/>
    </font>
    <font>
      <b/>
      <sz val="9"/>
      <color rgb="FFFF0000"/>
      <name val="Arial CE"/>
      <charset val="238"/>
    </font>
    <font>
      <b/>
      <u/>
      <sz val="8"/>
      <name val="Arial CE"/>
      <charset val="238"/>
    </font>
    <font>
      <sz val="11"/>
      <name val="Arial CE"/>
      <family val="2"/>
      <charset val="238"/>
    </font>
    <font>
      <b/>
      <sz val="11"/>
      <name val="Arial CE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8"/>
      <color theme="1"/>
      <name val="Arial CE"/>
      <charset val="238"/>
    </font>
    <font>
      <sz val="10"/>
      <color theme="1"/>
      <name val="Arial CE"/>
      <charset val="238"/>
    </font>
    <font>
      <b/>
      <u/>
      <sz val="16"/>
      <color theme="1"/>
      <name val="Arial CE"/>
      <charset val="238"/>
    </font>
  </fonts>
  <fills count="8">
    <fill>
      <patternFill patternType="none"/>
    </fill>
    <fill>
      <patternFill patternType="gray125"/>
    </fill>
    <fill>
      <patternFill patternType="solid">
        <fgColor rgb="FFF8CBAD"/>
        <bgColor rgb="FFFBE5D6"/>
      </patternFill>
    </fill>
    <fill>
      <patternFill patternType="solid">
        <fgColor rgb="FFF2F2F2"/>
        <bgColor rgb="FFFFFFFF"/>
      </patternFill>
    </fill>
    <fill>
      <patternFill patternType="solid">
        <fgColor rgb="FFFFFFFF"/>
        <bgColor rgb="FFF2F2F2"/>
      </patternFill>
    </fill>
    <fill>
      <patternFill patternType="solid">
        <fgColor rgb="FFFBE5D6"/>
        <bgColor rgb="FFF2F2F2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F2F2F2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3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/>
    <xf numFmtId="0" fontId="4" fillId="0" borderId="1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0" xfId="0" applyFont="1"/>
    <xf numFmtId="0" fontId="0" fillId="0" borderId="1" xfId="0" applyFont="1" applyBorder="1" applyAlignment="1">
      <alignment horizontal="left"/>
    </xf>
    <xf numFmtId="4" fontId="4" fillId="0" borderId="1" xfId="0" applyNumberFormat="1" applyFont="1" applyBorder="1"/>
    <xf numFmtId="0" fontId="0" fillId="0" borderId="1" xfId="0" applyFont="1" applyBorder="1"/>
    <xf numFmtId="0" fontId="9" fillId="0" borderId="1" xfId="0" applyFont="1" applyBorder="1"/>
    <xf numFmtId="4" fontId="4" fillId="0" borderId="1" xfId="0" applyNumberFormat="1" applyFont="1" applyBorder="1"/>
    <xf numFmtId="4" fontId="0" fillId="0" borderId="0" xfId="0" applyNumberFormat="1"/>
    <xf numFmtId="0" fontId="0" fillId="0" borderId="0" xfId="0"/>
    <xf numFmtId="0" fontId="0" fillId="0" borderId="1" xfId="0" applyFont="1" applyBorder="1"/>
    <xf numFmtId="0" fontId="10" fillId="3" borderId="1" xfId="0" applyFont="1" applyFill="1" applyBorder="1"/>
    <xf numFmtId="14" fontId="11" fillId="0" borderId="1" xfId="0" applyNumberFormat="1" applyFont="1" applyBorder="1"/>
    <xf numFmtId="14" fontId="11" fillId="0" borderId="1" xfId="0" applyNumberFormat="1" applyFont="1" applyBorder="1" applyAlignment="1">
      <alignment horizontal="center"/>
    </xf>
    <xf numFmtId="14" fontId="11" fillId="0" borderId="1" xfId="0" applyNumberFormat="1" applyFont="1" applyBorder="1" applyAlignment="1">
      <alignment horizontal="center"/>
    </xf>
    <xf numFmtId="14" fontId="11" fillId="0" borderId="1" xfId="0" applyNumberFormat="1" applyFont="1" applyBorder="1"/>
    <xf numFmtId="0" fontId="11" fillId="0" borderId="1" xfId="0" applyFont="1" applyBorder="1"/>
    <xf numFmtId="14" fontId="11" fillId="0" borderId="0" xfId="0" applyNumberFormat="1" applyFont="1" applyBorder="1" applyAlignment="1">
      <alignment horizontal="center"/>
    </xf>
    <xf numFmtId="0" fontId="9" fillId="0" borderId="0" xfId="0" applyFont="1"/>
    <xf numFmtId="0" fontId="0" fillId="0" borderId="0" xfId="0" applyAlignment="1">
      <alignment horizontal="center"/>
    </xf>
    <xf numFmtId="0" fontId="12" fillId="0" borderId="0" xfId="0" applyFont="1"/>
    <xf numFmtId="0" fontId="13" fillId="0" borderId="3" xfId="0" applyFont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164" fontId="14" fillId="0" borderId="0" xfId="0" applyNumberFormat="1" applyFont="1" applyAlignment="1">
      <alignment horizontal="center"/>
    </xf>
    <xf numFmtId="0" fontId="14" fillId="0" borderId="0" xfId="0" applyFont="1"/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5" fillId="0" borderId="6" xfId="0" applyFont="1" applyBorder="1"/>
    <xf numFmtId="14" fontId="15" fillId="0" borderId="6" xfId="0" applyNumberFormat="1" applyFont="1" applyBorder="1" applyAlignment="1">
      <alignment horizontal="center"/>
    </xf>
    <xf numFmtId="14" fontId="15" fillId="0" borderId="7" xfId="0" applyNumberFormat="1" applyFont="1" applyBorder="1" applyAlignment="1">
      <alignment horizontal="center"/>
    </xf>
    <xf numFmtId="14" fontId="15" fillId="0" borderId="6" xfId="0" applyNumberFormat="1" applyFont="1" applyBorder="1" applyAlignment="1">
      <alignment horizontal="center"/>
    </xf>
    <xf numFmtId="164" fontId="16" fillId="0" borderId="0" xfId="0" applyNumberFormat="1" applyFont="1"/>
    <xf numFmtId="0" fontId="16" fillId="0" borderId="0" xfId="0" applyFont="1"/>
    <xf numFmtId="0" fontId="15" fillId="0" borderId="1" xfId="0" applyFont="1" applyBorder="1" applyAlignment="1">
      <alignment horizontal="center"/>
    </xf>
    <xf numFmtId="0" fontId="15" fillId="0" borderId="1" xfId="0" applyFont="1" applyBorder="1"/>
    <xf numFmtId="4" fontId="15" fillId="0" borderId="1" xfId="0" applyNumberFormat="1" applyFont="1" applyBorder="1"/>
    <xf numFmtId="4" fontId="15" fillId="0" borderId="1" xfId="0" applyNumberFormat="1" applyFont="1" applyBorder="1"/>
    <xf numFmtId="0" fontId="15" fillId="0" borderId="0" xfId="0" applyFont="1" applyAlignment="1">
      <alignment horizontal="center"/>
    </xf>
    <xf numFmtId="0" fontId="13" fillId="0" borderId="1" xfId="0" applyFont="1" applyBorder="1"/>
    <xf numFmtId="4" fontId="13" fillId="0" borderId="1" xfId="0" applyNumberFormat="1" applyFont="1" applyBorder="1"/>
    <xf numFmtId="4" fontId="13" fillId="0" borderId="1" xfId="0" applyNumberFormat="1" applyFont="1" applyBorder="1"/>
    <xf numFmtId="164" fontId="17" fillId="0" borderId="0" xfId="0" applyNumberFormat="1" applyFont="1"/>
    <xf numFmtId="164" fontId="14" fillId="0" borderId="0" xfId="0" applyNumberFormat="1" applyFont="1"/>
    <xf numFmtId="0" fontId="13" fillId="0" borderId="0" xfId="0" applyFont="1"/>
    <xf numFmtId="0" fontId="15" fillId="0" borderId="0" xfId="0" applyFont="1"/>
    <xf numFmtId="0" fontId="15" fillId="0" borderId="0" xfId="0" applyFont="1"/>
    <xf numFmtId="0" fontId="16" fillId="0" borderId="1" xfId="0" applyFont="1" applyBorder="1"/>
    <xf numFmtId="4" fontId="16" fillId="0" borderId="0" xfId="0" applyNumberFormat="1" applyFont="1"/>
    <xf numFmtId="0" fontId="16" fillId="0" borderId="1" xfId="0" applyFont="1" applyBorder="1" applyAlignment="1">
      <alignment horizontal="left"/>
    </xf>
    <xf numFmtId="0" fontId="18" fillId="0" borderId="1" xfId="0" applyFont="1" applyBorder="1" applyAlignment="1">
      <alignment horizontal="center"/>
    </xf>
    <xf numFmtId="0" fontId="18" fillId="0" borderId="1" xfId="0" applyFont="1" applyBorder="1" applyAlignment="1">
      <alignment horizontal="left"/>
    </xf>
    <xf numFmtId="0" fontId="15" fillId="0" borderId="1" xfId="0" applyFont="1" applyBorder="1" applyAlignment="1">
      <alignment horizontal="left"/>
    </xf>
    <xf numFmtId="0" fontId="19" fillId="0" borderId="1" xfId="0" applyFont="1" applyBorder="1" applyAlignment="1">
      <alignment horizontal="center"/>
    </xf>
    <xf numFmtId="0" fontId="15" fillId="0" borderId="1" xfId="0" applyFont="1" applyBorder="1" applyAlignment="1">
      <alignment horizontal="left" wrapText="1"/>
    </xf>
    <xf numFmtId="4" fontId="20" fillId="0" borderId="1" xfId="0" applyNumberFormat="1" applyFont="1" applyBorder="1"/>
    <xf numFmtId="4" fontId="14" fillId="0" borderId="0" xfId="0" applyNumberFormat="1" applyFont="1"/>
    <xf numFmtId="4" fontId="14" fillId="0" borderId="1" xfId="0" applyNumberFormat="1" applyFont="1" applyBorder="1"/>
    <xf numFmtId="2" fontId="13" fillId="0" borderId="0" xfId="0" applyNumberFormat="1" applyFont="1"/>
    <xf numFmtId="2" fontId="13" fillId="0" borderId="0" xfId="0" applyNumberFormat="1" applyFont="1"/>
    <xf numFmtId="0" fontId="21" fillId="0" borderId="0" xfId="0" applyFont="1"/>
    <xf numFmtId="0" fontId="15" fillId="0" borderId="8" xfId="0" applyFont="1" applyBorder="1" applyAlignment="1">
      <alignment horizontal="center"/>
    </xf>
    <xf numFmtId="0" fontId="15" fillId="0" borderId="8" xfId="0" applyFont="1" applyBorder="1"/>
    <xf numFmtId="4" fontId="14" fillId="0" borderId="1" xfId="0" applyNumberFormat="1" applyFont="1" applyBorder="1"/>
    <xf numFmtId="0" fontId="22" fillId="0" borderId="1" xfId="0" applyFont="1" applyBorder="1"/>
    <xf numFmtId="4" fontId="16" fillId="0" borderId="1" xfId="0" applyNumberFormat="1" applyFont="1" applyBorder="1"/>
    <xf numFmtId="2" fontId="16" fillId="0" borderId="0" xfId="0" applyNumberFormat="1" applyFont="1"/>
    <xf numFmtId="0" fontId="22" fillId="0" borderId="1" xfId="0" applyFont="1" applyBorder="1" applyAlignment="1">
      <alignment horizontal="center"/>
    </xf>
    <xf numFmtId="0" fontId="15" fillId="0" borderId="1" xfId="0" applyFont="1" applyBorder="1"/>
    <xf numFmtId="2" fontId="15" fillId="0" borderId="1" xfId="0" applyNumberFormat="1" applyFont="1" applyBorder="1"/>
    <xf numFmtId="2" fontId="15" fillId="0" borderId="1" xfId="0" applyNumberFormat="1" applyFont="1" applyBorder="1"/>
    <xf numFmtId="4" fontId="16" fillId="0" borderId="1" xfId="0" applyNumberFormat="1" applyFont="1" applyBorder="1"/>
    <xf numFmtId="0" fontId="19" fillId="0" borderId="1" xfId="0" applyFont="1" applyBorder="1"/>
    <xf numFmtId="4" fontId="22" fillId="0" borderId="1" xfId="0" applyNumberFormat="1" applyFont="1" applyBorder="1"/>
    <xf numFmtId="0" fontId="23" fillId="0" borderId="0" xfId="0" applyFont="1"/>
    <xf numFmtId="2" fontId="0" fillId="0" borderId="0" xfId="0" applyNumberFormat="1"/>
    <xf numFmtId="0" fontId="13" fillId="0" borderId="9" xfId="0" applyFont="1" applyBorder="1" applyAlignment="1">
      <alignment horizontal="center"/>
    </xf>
    <xf numFmtId="0" fontId="13" fillId="2" borderId="10" xfId="0" applyFont="1" applyFill="1" applyBorder="1" applyAlignment="1">
      <alignment horizontal="center"/>
    </xf>
    <xf numFmtId="0" fontId="0" fillId="0" borderId="6" xfId="0" applyBorder="1"/>
    <xf numFmtId="14" fontId="15" fillId="0" borderId="7" xfId="0" applyNumberFormat="1" applyFont="1" applyBorder="1" applyAlignment="1">
      <alignment horizontal="center"/>
    </xf>
    <xf numFmtId="4" fontId="20" fillId="0" borderId="1" xfId="0" applyNumberFormat="1" applyFont="1" applyBorder="1"/>
    <xf numFmtId="3" fontId="15" fillId="0" borderId="1" xfId="0" applyNumberFormat="1" applyFont="1" applyBorder="1" applyAlignment="1">
      <alignment horizontal="center"/>
    </xf>
    <xf numFmtId="0" fontId="15" fillId="0" borderId="2" xfId="0" applyFont="1" applyBorder="1"/>
    <xf numFmtId="0" fontId="20" fillId="0" borderId="1" xfId="0" applyFont="1" applyBorder="1"/>
    <xf numFmtId="0" fontId="20" fillId="0" borderId="2" xfId="0" applyFont="1" applyBorder="1"/>
    <xf numFmtId="0" fontId="15" fillId="4" borderId="1" xfId="0" applyFont="1" applyFill="1" applyBorder="1" applyAlignment="1">
      <alignment horizontal="center"/>
    </xf>
    <xf numFmtId="0" fontId="15" fillId="0" borderId="11" xfId="0" applyFont="1" applyBorder="1"/>
    <xf numFmtId="0" fontId="19" fillId="4" borderId="1" xfId="0" applyFont="1" applyFill="1" applyBorder="1" applyAlignment="1">
      <alignment horizontal="center"/>
    </xf>
    <xf numFmtId="0" fontId="19" fillId="0" borderId="11" xfId="0" applyFont="1" applyBorder="1"/>
    <xf numFmtId="2" fontId="20" fillId="0" borderId="1" xfId="0" applyNumberFormat="1" applyFont="1" applyBorder="1"/>
    <xf numFmtId="2" fontId="20" fillId="0" borderId="2" xfId="0" applyNumberFormat="1" applyFont="1" applyBorder="1"/>
    <xf numFmtId="0" fontId="19" fillId="0" borderId="2" xfId="0" applyFont="1" applyBorder="1"/>
    <xf numFmtId="0" fontId="15" fillId="5" borderId="1" xfId="0" applyFont="1" applyFill="1" applyBorder="1" applyAlignment="1">
      <alignment horizontal="center"/>
    </xf>
    <xf numFmtId="4" fontId="25" fillId="0" borderId="1" xfId="0" applyNumberFormat="1" applyFont="1" applyBorder="1"/>
    <xf numFmtId="4" fontId="26" fillId="0" borderId="1" xfId="0" applyNumberFormat="1" applyFont="1" applyBorder="1"/>
    <xf numFmtId="4" fontId="27" fillId="0" borderId="1" xfId="0" applyNumberFormat="1" applyFont="1" applyBorder="1"/>
    <xf numFmtId="4" fontId="27" fillId="0" borderId="1" xfId="0" applyNumberFormat="1" applyFont="1" applyBorder="1"/>
    <xf numFmtId="2" fontId="27" fillId="0" borderId="0" xfId="0" applyNumberFormat="1" applyFont="1"/>
    <xf numFmtId="2" fontId="27" fillId="0" borderId="0" xfId="0" applyNumberFormat="1" applyFont="1"/>
    <xf numFmtId="0" fontId="20" fillId="0" borderId="0" xfId="0" applyFont="1"/>
    <xf numFmtId="0" fontId="20" fillId="0" borderId="0" xfId="0" applyFont="1"/>
    <xf numFmtId="4" fontId="20" fillId="0" borderId="2" xfId="0" applyNumberFormat="1" applyFont="1" applyBorder="1"/>
    <xf numFmtId="0" fontId="26" fillId="0" borderId="1" xfId="0" applyFont="1" applyBorder="1"/>
    <xf numFmtId="0" fontId="26" fillId="0" borderId="0" xfId="0" applyFont="1" applyBorder="1"/>
    <xf numFmtId="0" fontId="13" fillId="0" borderId="0" xfId="0" applyFont="1" applyBorder="1"/>
    <xf numFmtId="4" fontId="27" fillId="0" borderId="0" xfId="0" applyNumberFormat="1" applyFont="1" applyBorder="1"/>
    <xf numFmtId="4" fontId="27" fillId="0" borderId="0" xfId="0" applyNumberFormat="1" applyFont="1" applyBorder="1"/>
    <xf numFmtId="0" fontId="17" fillId="0" borderId="1" xfId="0" applyFont="1" applyBorder="1"/>
    <xf numFmtId="4" fontId="28" fillId="0" borderId="1" xfId="0" applyNumberFormat="1" applyFont="1" applyBorder="1"/>
    <xf numFmtId="4" fontId="28" fillId="0" borderId="1" xfId="0" applyNumberFormat="1" applyFont="1" applyBorder="1"/>
    <xf numFmtId="0" fontId="29" fillId="0" borderId="0" xfId="0" applyFont="1"/>
    <xf numFmtId="0" fontId="30" fillId="0" borderId="0" xfId="0" applyFont="1"/>
    <xf numFmtId="0" fontId="31" fillId="0" borderId="0" xfId="0" applyFont="1"/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horizontal="center"/>
    </xf>
    <xf numFmtId="4" fontId="30" fillId="0" borderId="0" xfId="0" applyNumberFormat="1" applyFont="1"/>
    <xf numFmtId="4" fontId="15" fillId="6" borderId="1" xfId="0" applyNumberFormat="1" applyFont="1" applyFill="1" applyBorder="1"/>
    <xf numFmtId="4" fontId="20" fillId="6" borderId="1" xfId="0" applyNumberFormat="1" applyFont="1" applyFill="1" applyBorder="1"/>
    <xf numFmtId="0" fontId="15" fillId="7" borderId="1" xfId="0" applyFont="1" applyFill="1" applyBorder="1" applyAlignment="1">
      <alignment horizontal="center"/>
    </xf>
    <xf numFmtId="4" fontId="4" fillId="6" borderId="1" xfId="0" applyNumberFormat="1" applyFont="1" applyFill="1" applyBorder="1"/>
    <xf numFmtId="14" fontId="15" fillId="0" borderId="6" xfId="0" applyNumberFormat="1" applyFont="1" applyFill="1" applyBorder="1" applyAlignment="1">
      <alignment horizontal="center"/>
    </xf>
    <xf numFmtId="4" fontId="20" fillId="0" borderId="1" xfId="0" applyNumberFormat="1" applyFont="1" applyFill="1" applyBorder="1"/>
    <xf numFmtId="165" fontId="20" fillId="0" borderId="1" xfId="0" applyNumberFormat="1" applyFont="1" applyFill="1" applyBorder="1"/>
    <xf numFmtId="2" fontId="27" fillId="0" borderId="0" xfId="0" applyNumberFormat="1" applyFont="1" applyFill="1"/>
    <xf numFmtId="0" fontId="20" fillId="0" borderId="0" xfId="0" applyFont="1" applyFill="1"/>
    <xf numFmtId="4" fontId="27" fillId="0" borderId="0" xfId="0" applyNumberFormat="1" applyFont="1" applyFill="1" applyBorder="1"/>
    <xf numFmtId="4" fontId="13" fillId="6" borderId="1" xfId="0" applyNumberFormat="1" applyFont="1" applyFill="1" applyBorder="1"/>
    <xf numFmtId="4" fontId="14" fillId="6" borderId="1" xfId="0" applyNumberFormat="1" applyFont="1" applyFill="1" applyBorder="1"/>
    <xf numFmtId="4" fontId="15" fillId="0" borderId="1" xfId="0" applyNumberFormat="1" applyFont="1" applyFill="1" applyBorder="1"/>
    <xf numFmtId="4" fontId="13" fillId="0" borderId="1" xfId="0" applyNumberFormat="1" applyFont="1" applyFill="1" applyBorder="1"/>
    <xf numFmtId="0" fontId="15" fillId="0" borderId="0" xfId="0" applyFont="1" applyFill="1"/>
    <xf numFmtId="2" fontId="13" fillId="0" borderId="0" xfId="0" applyNumberFormat="1" applyFont="1" applyFill="1"/>
    <xf numFmtId="4" fontId="14" fillId="0" borderId="1" xfId="0" applyNumberFormat="1" applyFont="1" applyFill="1" applyBorder="1"/>
    <xf numFmtId="0" fontId="15" fillId="0" borderId="1" xfId="0" applyFont="1" applyFill="1" applyBorder="1"/>
    <xf numFmtId="4" fontId="16" fillId="0" borderId="1" xfId="0" applyNumberFormat="1" applyFont="1" applyFill="1" applyBorder="1"/>
    <xf numFmtId="4" fontId="22" fillId="0" borderId="1" xfId="0" applyNumberFormat="1" applyFont="1" applyFill="1" applyBorder="1"/>
    <xf numFmtId="0" fontId="0" fillId="0" borderId="0" xfId="0" applyFill="1"/>
    <xf numFmtId="4" fontId="4" fillId="0" borderId="1" xfId="0" applyNumberFormat="1" applyFont="1" applyFill="1" applyBorder="1"/>
    <xf numFmtId="0" fontId="18" fillId="0" borderId="2" xfId="0" applyFont="1" applyBorder="1"/>
    <xf numFmtId="4" fontId="25" fillId="0" borderId="1" xfId="0" applyNumberFormat="1" applyFont="1" applyFill="1" applyBorder="1"/>
    <xf numFmtId="2" fontId="20" fillId="0" borderId="1" xfId="0" applyNumberFormat="1" applyFont="1" applyFill="1" applyBorder="1"/>
    <xf numFmtId="4" fontId="20" fillId="6" borderId="2" xfId="0" applyNumberFormat="1" applyFont="1" applyFill="1" applyBorder="1"/>
    <xf numFmtId="4" fontId="20" fillId="0" borderId="2" xfId="0" applyNumberFormat="1" applyFont="1" applyFill="1" applyBorder="1"/>
    <xf numFmtId="0" fontId="34" fillId="0" borderId="1" xfId="0" applyFont="1" applyBorder="1"/>
    <xf numFmtId="2" fontId="15" fillId="6" borderId="1" xfId="0" applyNumberFormat="1" applyFont="1" applyFill="1" applyBorder="1"/>
    <xf numFmtId="0" fontId="15" fillId="0" borderId="1" xfId="0" applyFont="1" applyFill="1" applyBorder="1" applyAlignment="1">
      <alignment horizontal="center"/>
    </xf>
    <xf numFmtId="4" fontId="17" fillId="0" borderId="1" xfId="0" applyNumberFormat="1" applyFont="1" applyBorder="1"/>
    <xf numFmtId="0" fontId="22" fillId="0" borderId="1" xfId="0" applyFont="1" applyFill="1" applyBorder="1" applyAlignment="1">
      <alignment horizontal="center"/>
    </xf>
    <xf numFmtId="4" fontId="27" fillId="0" borderId="0" xfId="0" applyNumberFormat="1" applyFont="1"/>
    <xf numFmtId="0" fontId="3" fillId="0" borderId="0" xfId="0" applyFont="1" applyBorder="1" applyAlignment="1"/>
    <xf numFmtId="4" fontId="20" fillId="0" borderId="0" xfId="0" applyNumberFormat="1" applyFont="1" applyFill="1" applyBorder="1"/>
    <xf numFmtId="4" fontId="25" fillId="6" borderId="1" xfId="0" applyNumberFormat="1" applyFont="1" applyFill="1" applyBorder="1"/>
    <xf numFmtId="0" fontId="35" fillId="0" borderId="1" xfId="0" applyFont="1" applyBorder="1"/>
    <xf numFmtId="0" fontId="3" fillId="6" borderId="0" xfId="0" applyFont="1" applyFill="1" applyBorder="1" applyAlignment="1">
      <alignment horizontal="center" vertical="center" wrapText="1"/>
    </xf>
    <xf numFmtId="0" fontId="30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BE5D6"/>
      <rgbColor rgb="FF99CCFF"/>
      <rgbColor rgb="FFFF99CC"/>
      <rgbColor rgb="FFCC99FF"/>
      <rgbColor rgb="FFF8CBAD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2060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21.%20VZ%20ZM%2011.11.2021\Podklady%20FV\ROZPO&#268;TOV&#193;%20OPAT&#344;EN&#205;%20na%20rok%202021%20v%20tis.K&#269;%20-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OČET 2021"/>
      <sheetName val="Příjmy 2021"/>
      <sheetName val="Výdaje 2021"/>
      <sheetName val="NEVYČERPANÉ DOTACE Z 2020"/>
    </sheetNames>
    <sheetDataSet>
      <sheetData sheetId="0">
        <row r="8">
          <cell r="Q8">
            <v>27265</v>
          </cell>
        </row>
        <row r="9">
          <cell r="Q9">
            <v>6690</v>
          </cell>
        </row>
        <row r="10">
          <cell r="Q10">
            <v>503.5</v>
          </cell>
        </row>
        <row r="11">
          <cell r="Q11">
            <v>80052.732440000007</v>
          </cell>
        </row>
        <row r="12">
          <cell r="Q12">
            <v>556.85</v>
          </cell>
        </row>
        <row r="13">
          <cell r="Q13">
            <v>115068.08244</v>
          </cell>
        </row>
        <row r="15">
          <cell r="Q15">
            <v>26905.42985</v>
          </cell>
        </row>
        <row r="16">
          <cell r="Q16">
            <v>127130.52000000002</v>
          </cell>
        </row>
        <row r="17">
          <cell r="Q17">
            <v>556.8525800000001</v>
          </cell>
        </row>
        <row r="18">
          <cell r="Q18">
            <v>154592.80243000001</v>
          </cell>
        </row>
        <row r="22">
          <cell r="Q22">
            <v>30000</v>
          </cell>
        </row>
        <row r="23">
          <cell r="Q23">
            <v>0</v>
          </cell>
        </row>
      </sheetData>
      <sheetData sheetId="1">
        <row r="5">
          <cell r="Q5">
            <v>5000</v>
          </cell>
        </row>
        <row r="6">
          <cell r="Q6">
            <v>250</v>
          </cell>
        </row>
        <row r="7">
          <cell r="Q7">
            <v>650</v>
          </cell>
        </row>
        <row r="8">
          <cell r="Q8">
            <v>5500</v>
          </cell>
        </row>
        <row r="9">
          <cell r="Q9">
            <v>827</v>
          </cell>
        </row>
        <row r="10">
          <cell r="Q10">
            <v>12000</v>
          </cell>
        </row>
        <row r="11">
          <cell r="Q11">
            <v>15</v>
          </cell>
        </row>
        <row r="12">
          <cell r="Q12">
            <v>1000</v>
          </cell>
        </row>
        <row r="13">
          <cell r="Q13">
            <v>60</v>
          </cell>
        </row>
        <row r="14">
          <cell r="Q14">
            <v>100</v>
          </cell>
        </row>
        <row r="15">
          <cell r="Q15">
            <v>3</v>
          </cell>
        </row>
        <row r="16">
          <cell r="Q16">
            <v>40</v>
          </cell>
        </row>
        <row r="17">
          <cell r="Q17">
            <v>220</v>
          </cell>
        </row>
        <row r="18">
          <cell r="Q18">
            <v>1600</v>
          </cell>
        </row>
        <row r="19">
          <cell r="Q19">
            <v>27265</v>
          </cell>
        </row>
        <row r="22">
          <cell r="Q22">
            <v>520</v>
          </cell>
        </row>
        <row r="23">
          <cell r="Q23">
            <v>180</v>
          </cell>
        </row>
        <row r="24">
          <cell r="Q24">
            <v>40</v>
          </cell>
        </row>
        <row r="25">
          <cell r="Q25">
            <v>112</v>
          </cell>
        </row>
        <row r="26">
          <cell r="Q26">
            <v>1100</v>
          </cell>
        </row>
        <row r="27">
          <cell r="Q27">
            <v>2</v>
          </cell>
        </row>
        <row r="28">
          <cell r="Q28">
            <v>10</v>
          </cell>
        </row>
        <row r="29">
          <cell r="Q29">
            <v>137</v>
          </cell>
        </row>
        <row r="30">
          <cell r="Q30">
            <v>2</v>
          </cell>
        </row>
        <row r="31">
          <cell r="Q31">
            <v>4</v>
          </cell>
        </row>
        <row r="32">
          <cell r="Q32">
            <v>15</v>
          </cell>
        </row>
        <row r="33">
          <cell r="Q33">
            <v>3</v>
          </cell>
        </row>
        <row r="34">
          <cell r="Q34">
            <v>150</v>
          </cell>
        </row>
        <row r="35">
          <cell r="Q35">
            <v>1160</v>
          </cell>
        </row>
        <row r="36">
          <cell r="Q36">
            <v>300</v>
          </cell>
        </row>
        <row r="37">
          <cell r="Q37">
            <v>0</v>
          </cell>
        </row>
        <row r="38">
          <cell r="Q38">
            <v>15</v>
          </cell>
        </row>
        <row r="39">
          <cell r="Q39">
            <v>1300</v>
          </cell>
        </row>
        <row r="40">
          <cell r="Q40">
            <v>150</v>
          </cell>
        </row>
        <row r="41">
          <cell r="Q41">
            <v>60</v>
          </cell>
        </row>
        <row r="42">
          <cell r="Q42">
            <v>400</v>
          </cell>
        </row>
        <row r="43">
          <cell r="Q43">
            <v>10</v>
          </cell>
        </row>
        <row r="44">
          <cell r="Q44">
            <v>950</v>
          </cell>
        </row>
        <row r="45">
          <cell r="Q45">
            <v>0</v>
          </cell>
        </row>
        <row r="46">
          <cell r="Q46">
            <v>0</v>
          </cell>
        </row>
        <row r="47">
          <cell r="Q47">
            <v>0</v>
          </cell>
        </row>
        <row r="48">
          <cell r="Q48">
            <v>20</v>
          </cell>
        </row>
        <row r="49">
          <cell r="Q49">
            <v>50</v>
          </cell>
        </row>
        <row r="50">
          <cell r="Q50">
            <v>6690</v>
          </cell>
        </row>
        <row r="53">
          <cell r="Q53">
            <v>0</v>
          </cell>
        </row>
        <row r="54">
          <cell r="Q54">
            <v>400</v>
          </cell>
        </row>
        <row r="55">
          <cell r="Q55">
            <v>44.4</v>
          </cell>
        </row>
        <row r="56">
          <cell r="Q56">
            <v>112.45</v>
          </cell>
        </row>
        <row r="57">
          <cell r="Q57">
            <v>556.85</v>
          </cell>
        </row>
        <row r="59">
          <cell r="Q59">
            <v>0</v>
          </cell>
        </row>
        <row r="60">
          <cell r="Q60">
            <v>73.5</v>
          </cell>
        </row>
        <row r="61">
          <cell r="Q61">
            <v>430</v>
          </cell>
        </row>
        <row r="62">
          <cell r="Q62">
            <v>503.5</v>
          </cell>
        </row>
        <row r="65">
          <cell r="Q65">
            <v>62</v>
          </cell>
        </row>
        <row r="66">
          <cell r="Q66">
            <v>3</v>
          </cell>
        </row>
        <row r="67">
          <cell r="Q67">
            <v>365.43144000000001</v>
          </cell>
        </row>
        <row r="68">
          <cell r="Q68">
            <v>585.6</v>
          </cell>
        </row>
        <row r="69">
          <cell r="Q69">
            <v>268</v>
          </cell>
        </row>
        <row r="70">
          <cell r="Q70">
            <v>0</v>
          </cell>
        </row>
        <row r="71">
          <cell r="Q71">
            <v>20</v>
          </cell>
        </row>
        <row r="72">
          <cell r="Q72">
            <v>323.5</v>
          </cell>
        </row>
        <row r="73">
          <cell r="Q73">
            <v>292.5</v>
          </cell>
        </row>
        <row r="74">
          <cell r="Q74">
            <v>1776.5219999999999</v>
          </cell>
        </row>
        <row r="75">
          <cell r="Q75">
            <v>0</v>
          </cell>
        </row>
        <row r="76">
          <cell r="Q76">
            <v>0</v>
          </cell>
        </row>
        <row r="77">
          <cell r="Q77">
            <v>9738.1790000000001</v>
          </cell>
        </row>
        <row r="78">
          <cell r="Q78">
            <v>0</v>
          </cell>
        </row>
        <row r="79">
          <cell r="Q79">
            <v>0</v>
          </cell>
        </row>
        <row r="80">
          <cell r="Q80">
            <v>25</v>
          </cell>
        </row>
        <row r="81">
          <cell r="Q81">
            <v>2500</v>
          </cell>
        </row>
        <row r="82">
          <cell r="Q82">
            <v>3000</v>
          </cell>
        </row>
        <row r="83">
          <cell r="Q83">
            <v>283</v>
          </cell>
        </row>
        <row r="84">
          <cell r="Q84">
            <v>910</v>
          </cell>
        </row>
        <row r="85">
          <cell r="Q85">
            <v>59900</v>
          </cell>
        </row>
        <row r="86">
          <cell r="Q86">
            <v>80052.732439999992</v>
          </cell>
        </row>
      </sheetData>
      <sheetData sheetId="2">
        <row r="4">
          <cell r="Q4">
            <v>22</v>
          </cell>
        </row>
        <row r="5">
          <cell r="Q5">
            <v>150</v>
          </cell>
        </row>
        <row r="6">
          <cell r="Q6">
            <v>300</v>
          </cell>
        </row>
        <row r="7">
          <cell r="Q7">
            <v>25</v>
          </cell>
        </row>
        <row r="8">
          <cell r="Q8">
            <v>100</v>
          </cell>
        </row>
        <row r="9">
          <cell r="Q9">
            <v>100</v>
          </cell>
        </row>
        <row r="10">
          <cell r="Q10">
            <v>70</v>
          </cell>
        </row>
        <row r="11">
          <cell r="Q11">
            <v>450</v>
          </cell>
        </row>
        <row r="12">
          <cell r="Q12">
            <v>1200</v>
          </cell>
        </row>
        <row r="13">
          <cell r="Q13">
            <v>1300</v>
          </cell>
        </row>
        <row r="14">
          <cell r="Q14">
            <v>2105.6898500000002</v>
          </cell>
        </row>
        <row r="15">
          <cell r="Q15">
            <v>650</v>
          </cell>
        </row>
        <row r="16">
          <cell r="Q16">
            <v>550</v>
          </cell>
        </row>
        <row r="17">
          <cell r="Q17">
            <v>20</v>
          </cell>
        </row>
        <row r="18">
          <cell r="Q18">
            <v>5</v>
          </cell>
        </row>
        <row r="19">
          <cell r="Q19">
            <v>52</v>
          </cell>
        </row>
        <row r="20">
          <cell r="Q20">
            <v>230</v>
          </cell>
        </row>
        <row r="21">
          <cell r="Q21">
            <v>250</v>
          </cell>
        </row>
        <row r="22">
          <cell r="Q22">
            <v>3</v>
          </cell>
        </row>
        <row r="23">
          <cell r="Q23">
            <v>75</v>
          </cell>
        </row>
        <row r="24">
          <cell r="Q24">
            <v>420</v>
          </cell>
        </row>
        <row r="25">
          <cell r="Q25">
            <v>0</v>
          </cell>
        </row>
        <row r="26">
          <cell r="Q26">
            <v>90</v>
          </cell>
        </row>
        <row r="27">
          <cell r="Q27">
            <v>5</v>
          </cell>
        </row>
        <row r="28">
          <cell r="Q28">
            <v>15</v>
          </cell>
        </row>
        <row r="29">
          <cell r="Q29">
            <v>15</v>
          </cell>
        </row>
        <row r="30">
          <cell r="Q30">
            <v>10</v>
          </cell>
        </row>
        <row r="31">
          <cell r="Q31">
            <v>68</v>
          </cell>
        </row>
        <row r="32">
          <cell r="Q32">
            <v>49.99</v>
          </cell>
        </row>
        <row r="33">
          <cell r="Q33">
            <v>28.2</v>
          </cell>
        </row>
        <row r="34">
          <cell r="Q34">
            <v>2</v>
          </cell>
        </row>
        <row r="35">
          <cell r="Q35">
            <v>25</v>
          </cell>
        </row>
        <row r="38">
          <cell r="Q38">
            <v>220</v>
          </cell>
        </row>
        <row r="39">
          <cell r="Q39">
            <v>850</v>
          </cell>
        </row>
        <row r="40">
          <cell r="Q40">
            <v>650</v>
          </cell>
        </row>
        <row r="41">
          <cell r="Q41">
            <v>600</v>
          </cell>
        </row>
        <row r="42">
          <cell r="Q42">
            <v>80</v>
          </cell>
        </row>
        <row r="43">
          <cell r="Q43">
            <v>80</v>
          </cell>
        </row>
        <row r="44">
          <cell r="Q44">
            <v>4406</v>
          </cell>
        </row>
        <row r="45">
          <cell r="Q45">
            <v>110</v>
          </cell>
        </row>
        <row r="46">
          <cell r="Q46">
            <v>1500</v>
          </cell>
        </row>
        <row r="47">
          <cell r="Q47">
            <v>220</v>
          </cell>
        </row>
        <row r="48">
          <cell r="Q48">
            <v>10</v>
          </cell>
        </row>
        <row r="49">
          <cell r="Q49">
            <v>90</v>
          </cell>
        </row>
        <row r="50">
          <cell r="Q50">
            <v>670</v>
          </cell>
        </row>
        <row r="51">
          <cell r="Q51">
            <v>8</v>
          </cell>
        </row>
        <row r="52">
          <cell r="Q52">
            <v>2</v>
          </cell>
        </row>
        <row r="53">
          <cell r="Q53">
            <v>5</v>
          </cell>
        </row>
        <row r="54">
          <cell r="Q54">
            <v>7</v>
          </cell>
        </row>
        <row r="55">
          <cell r="Q55">
            <v>5</v>
          </cell>
        </row>
        <row r="56">
          <cell r="Q56">
            <v>5</v>
          </cell>
        </row>
        <row r="57">
          <cell r="Q57">
            <v>5</v>
          </cell>
        </row>
        <row r="58">
          <cell r="Q58">
            <v>30</v>
          </cell>
        </row>
        <row r="59">
          <cell r="Q59">
            <v>90</v>
          </cell>
        </row>
        <row r="60">
          <cell r="Q60">
            <v>100</v>
          </cell>
        </row>
        <row r="61">
          <cell r="Q61">
            <v>385</v>
          </cell>
        </row>
        <row r="62">
          <cell r="Q62">
            <v>2000</v>
          </cell>
        </row>
        <row r="64">
          <cell r="Q64">
            <v>100</v>
          </cell>
        </row>
        <row r="65">
          <cell r="Q65">
            <v>15</v>
          </cell>
        </row>
        <row r="66">
          <cell r="Q66">
            <v>100</v>
          </cell>
        </row>
        <row r="67">
          <cell r="Q67">
            <v>1027</v>
          </cell>
        </row>
        <row r="73">
          <cell r="Q73">
            <v>0</v>
          </cell>
        </row>
        <row r="74">
          <cell r="Q74">
            <v>0</v>
          </cell>
        </row>
        <row r="75">
          <cell r="Q75">
            <v>2.5799999999662759E-3</v>
          </cell>
        </row>
        <row r="76">
          <cell r="Q76">
            <v>112.45</v>
          </cell>
        </row>
        <row r="79">
          <cell r="Q79">
            <v>556.85257999999999</v>
          </cell>
        </row>
        <row r="80">
          <cell r="Q80">
            <v>0</v>
          </cell>
        </row>
        <row r="81">
          <cell r="Q81">
            <v>350</v>
          </cell>
        </row>
        <row r="82">
          <cell r="Q82">
            <v>650</v>
          </cell>
        </row>
        <row r="83">
          <cell r="Q83">
            <v>200</v>
          </cell>
        </row>
        <row r="84">
          <cell r="Q84">
            <v>100</v>
          </cell>
        </row>
        <row r="85">
          <cell r="Q85">
            <v>220</v>
          </cell>
        </row>
        <row r="86">
          <cell r="Q86">
            <v>7000</v>
          </cell>
        </row>
        <row r="87">
          <cell r="Q87">
            <v>95312.7</v>
          </cell>
        </row>
        <row r="88">
          <cell r="Q88">
            <v>0</v>
          </cell>
        </row>
        <row r="89">
          <cell r="Q89">
            <v>850</v>
          </cell>
        </row>
        <row r="90">
          <cell r="Q90">
            <v>200</v>
          </cell>
        </row>
        <row r="91">
          <cell r="Q91">
            <v>168.82</v>
          </cell>
        </row>
        <row r="92">
          <cell r="Q92">
            <v>8679</v>
          </cell>
        </row>
        <row r="93">
          <cell r="Q93">
            <v>0</v>
          </cell>
        </row>
        <row r="94">
          <cell r="Q94">
            <v>50</v>
          </cell>
        </row>
        <row r="95">
          <cell r="Q95">
            <v>50</v>
          </cell>
        </row>
        <row r="96">
          <cell r="Q96">
            <v>380</v>
          </cell>
        </row>
        <row r="97">
          <cell r="Q97">
            <v>690</v>
          </cell>
        </row>
        <row r="98">
          <cell r="Q98">
            <v>6900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J29"/>
  <sheetViews>
    <sheetView tabSelected="1" zoomScale="70" zoomScaleNormal="70" workbookViewId="0">
      <pane ySplit="6" topLeftCell="A7" activePane="bottomLeft" state="frozen"/>
      <selection pane="bottomLeft" activeCell="C12" sqref="C12"/>
    </sheetView>
  </sheetViews>
  <sheetFormatPr defaultColWidth="8.6640625" defaultRowHeight="13.2" x14ac:dyDescent="0.25"/>
  <cols>
    <col min="1" max="1" width="3.5546875" customWidth="1"/>
    <col min="2" max="2" width="31.5546875" customWidth="1"/>
    <col min="3" max="3" width="32.33203125" customWidth="1"/>
    <col min="4" max="4" width="13.6640625" hidden="1" customWidth="1"/>
    <col min="5" max="5" width="15.88671875" hidden="1" customWidth="1"/>
    <col min="6" max="8" width="16" hidden="1" customWidth="1"/>
    <col min="9" max="12" width="15.6640625" hidden="1" customWidth="1"/>
    <col min="13" max="16" width="13.88671875" hidden="1" customWidth="1"/>
    <col min="17" max="17" width="22.5546875" customWidth="1"/>
    <col min="18" max="18" width="22.5546875" style="14" customWidth="1"/>
    <col min="19" max="19" width="6.109375" customWidth="1"/>
    <col min="20" max="20" width="10.6640625" customWidth="1"/>
    <col min="21" max="21" width="13.6640625" customWidth="1"/>
    <col min="22" max="22" width="10.88671875" hidden="1" customWidth="1"/>
    <col min="255" max="255" width="10.88671875" customWidth="1"/>
    <col min="256" max="256" width="23.33203125" customWidth="1"/>
    <col min="257" max="258" width="13.6640625" customWidth="1"/>
    <col min="259" max="259" width="12.88671875" customWidth="1"/>
    <col min="260" max="260" width="12.6640625" customWidth="1"/>
    <col min="261" max="266" width="13.6640625" customWidth="1"/>
    <col min="267" max="267" width="13.88671875" customWidth="1"/>
    <col min="268" max="268" width="14.6640625" customWidth="1"/>
    <col min="269" max="269" width="13" customWidth="1"/>
    <col min="270" max="270" width="9.33203125" customWidth="1"/>
    <col min="271" max="271" width="5.88671875" customWidth="1"/>
    <col min="272" max="272" width="13.6640625" customWidth="1"/>
    <col min="273" max="273" width="5" customWidth="1"/>
    <col min="274" max="274" width="3.88671875" customWidth="1"/>
    <col min="275" max="275" width="6.109375" customWidth="1"/>
    <col min="276" max="276" width="10.6640625" customWidth="1"/>
    <col min="277" max="277" width="13.6640625" customWidth="1"/>
    <col min="278" max="278" width="11.5546875" hidden="1" customWidth="1"/>
    <col min="511" max="511" width="10.88671875" customWidth="1"/>
    <col min="512" max="512" width="23.33203125" customWidth="1"/>
    <col min="513" max="514" width="13.6640625" customWidth="1"/>
    <col min="515" max="515" width="12.88671875" customWidth="1"/>
    <col min="516" max="516" width="12.6640625" customWidth="1"/>
    <col min="517" max="522" width="13.6640625" customWidth="1"/>
    <col min="523" max="523" width="13.88671875" customWidth="1"/>
    <col min="524" max="524" width="14.6640625" customWidth="1"/>
    <col min="525" max="525" width="13" customWidth="1"/>
    <col min="526" max="526" width="9.33203125" customWidth="1"/>
    <col min="527" max="527" width="5.88671875" customWidth="1"/>
    <col min="528" max="528" width="13.6640625" customWidth="1"/>
    <col min="529" max="529" width="5" customWidth="1"/>
    <col min="530" max="530" width="3.88671875" customWidth="1"/>
    <col min="531" max="531" width="6.109375" customWidth="1"/>
    <col min="532" max="532" width="10.6640625" customWidth="1"/>
    <col min="533" max="533" width="13.6640625" customWidth="1"/>
    <col min="534" max="534" width="11.5546875" hidden="1" customWidth="1"/>
    <col min="767" max="767" width="10.88671875" customWidth="1"/>
    <col min="768" max="768" width="23.33203125" customWidth="1"/>
    <col min="769" max="770" width="13.6640625" customWidth="1"/>
    <col min="771" max="771" width="12.88671875" customWidth="1"/>
    <col min="772" max="772" width="12.6640625" customWidth="1"/>
    <col min="773" max="778" width="13.6640625" customWidth="1"/>
    <col min="779" max="779" width="13.88671875" customWidth="1"/>
    <col min="780" max="780" width="14.6640625" customWidth="1"/>
    <col min="781" max="781" width="13" customWidth="1"/>
    <col min="782" max="782" width="9.33203125" customWidth="1"/>
    <col min="783" max="783" width="5.88671875" customWidth="1"/>
    <col min="784" max="784" width="13.6640625" customWidth="1"/>
    <col min="785" max="785" width="5" customWidth="1"/>
    <col min="786" max="786" width="3.88671875" customWidth="1"/>
    <col min="787" max="787" width="6.109375" customWidth="1"/>
    <col min="788" max="788" width="10.6640625" customWidth="1"/>
    <col min="789" max="789" width="13.6640625" customWidth="1"/>
    <col min="790" max="790" width="11.5546875" hidden="1" customWidth="1"/>
    <col min="1023" max="1023" width="10.88671875" customWidth="1"/>
    <col min="1024" max="1024" width="23.33203125" customWidth="1"/>
    <col min="1025" max="1025" width="13.6640625" customWidth="1"/>
  </cols>
  <sheetData>
    <row r="1" spans="1:24" ht="8.25" customHeight="1" x14ac:dyDescent="0.4">
      <c r="C1" s="1"/>
    </row>
    <row r="2" spans="1:24" ht="30" customHeight="1" x14ac:dyDescent="0.4">
      <c r="A2" s="2"/>
      <c r="B2" s="159" t="s">
        <v>256</v>
      </c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</row>
    <row r="3" spans="1:24" ht="30" hidden="1" customHeight="1" x14ac:dyDescent="0.4">
      <c r="A3" s="155" t="s">
        <v>0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</row>
    <row r="4" spans="1:24" ht="30" customHeight="1" x14ac:dyDescent="0.4">
      <c r="A4" s="2"/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</row>
    <row r="5" spans="1:24" ht="12" customHeight="1" thickBot="1" x14ac:dyDescent="0.3"/>
    <row r="6" spans="1:24" ht="38.25" customHeight="1" thickBot="1" x14ac:dyDescent="0.3">
      <c r="B6" s="3" t="s">
        <v>1</v>
      </c>
      <c r="C6" s="5" t="s">
        <v>258</v>
      </c>
      <c r="D6" s="4" t="s">
        <v>2</v>
      </c>
      <c r="E6" s="4" t="s">
        <v>3</v>
      </c>
      <c r="F6" s="4" t="s">
        <v>4</v>
      </c>
      <c r="G6" s="4" t="s">
        <v>5</v>
      </c>
      <c r="H6" s="4" t="s">
        <v>6</v>
      </c>
      <c r="I6" s="4" t="s">
        <v>7</v>
      </c>
      <c r="J6" s="4" t="s">
        <v>8</v>
      </c>
      <c r="K6" s="4" t="s">
        <v>9</v>
      </c>
      <c r="L6" s="4" t="s">
        <v>10</v>
      </c>
      <c r="M6" s="4" t="s">
        <v>11</v>
      </c>
      <c r="N6" s="4" t="s">
        <v>12</v>
      </c>
      <c r="O6" s="4" t="s">
        <v>13</v>
      </c>
      <c r="P6" s="4" t="s">
        <v>14</v>
      </c>
      <c r="Q6" s="5" t="s">
        <v>257</v>
      </c>
      <c r="R6" s="5" t="s">
        <v>246</v>
      </c>
    </row>
    <row r="7" spans="1:24" ht="12.75" customHeight="1" x14ac:dyDescent="0.3">
      <c r="B7" s="6"/>
      <c r="C7" s="7"/>
      <c r="Q7" s="7"/>
      <c r="R7" s="7"/>
    </row>
    <row r="8" spans="1:24" ht="30" customHeight="1" x14ac:dyDescent="0.3">
      <c r="B8" s="8" t="s">
        <v>15</v>
      </c>
      <c r="C8" s="9">
        <f>'Příjmy 2022'!C19</f>
        <v>23650</v>
      </c>
      <c r="D8" s="9">
        <f>'Příjmy 2022'!D19</f>
        <v>0</v>
      </c>
      <c r="E8" s="9">
        <f>'Příjmy 2022'!E19</f>
        <v>0</v>
      </c>
      <c r="F8" s="9">
        <f>'Příjmy 2022'!F19</f>
        <v>0</v>
      </c>
      <c r="G8" s="9">
        <f>'Příjmy 2022'!G19</f>
        <v>0</v>
      </c>
      <c r="H8" s="143">
        <f>'Příjmy 2022'!H19</f>
        <v>0</v>
      </c>
      <c r="I8" s="143">
        <f>'Příjmy 2022'!I19</f>
        <v>42</v>
      </c>
      <c r="J8" s="143">
        <f>'Příjmy 2022'!J19</f>
        <v>15</v>
      </c>
      <c r="K8" s="143">
        <f>'Příjmy 2022'!K19</f>
        <v>0</v>
      </c>
      <c r="L8" s="143">
        <f>'Příjmy 2022'!L19</f>
        <v>-192</v>
      </c>
      <c r="M8" s="125">
        <f>'Příjmy 2022'!M19</f>
        <v>2100</v>
      </c>
      <c r="N8" s="9">
        <f>'Příjmy 2022'!N19</f>
        <v>0</v>
      </c>
      <c r="O8" s="9">
        <f>'Příjmy 2022'!O19</f>
        <v>0</v>
      </c>
      <c r="P8" s="9">
        <f>'Příjmy 2022'!P19</f>
        <v>0</v>
      </c>
      <c r="Q8" s="9">
        <f>'[1]ROZPOČET 2021'!Q8</f>
        <v>27265</v>
      </c>
      <c r="R8" s="12">
        <f>'Příjmy 2022'!R19</f>
        <v>27810</v>
      </c>
    </row>
    <row r="9" spans="1:24" ht="30" customHeight="1" x14ac:dyDescent="0.3">
      <c r="B9" s="10" t="s">
        <v>16</v>
      </c>
      <c r="C9" s="9">
        <f>'Příjmy 2022'!C50</f>
        <v>6000</v>
      </c>
      <c r="D9" s="9">
        <f>'Příjmy 2022'!D50</f>
        <v>0</v>
      </c>
      <c r="E9" s="9">
        <f>'Příjmy 2022'!E50</f>
        <v>0</v>
      </c>
      <c r="F9" s="9">
        <f>'Příjmy 2022'!F50</f>
        <v>0</v>
      </c>
      <c r="G9" s="12">
        <f>'Příjmy 2022'!G50</f>
        <v>20</v>
      </c>
      <c r="H9" s="143">
        <f>'Příjmy 2022'!H50</f>
        <v>-5</v>
      </c>
      <c r="I9" s="143">
        <f>'Příjmy 2022'!I50</f>
        <v>-25</v>
      </c>
      <c r="J9" s="143">
        <f>'Příjmy 2022'!J50</f>
        <v>55</v>
      </c>
      <c r="K9" s="143">
        <f>'Příjmy 2022'!K50</f>
        <v>40</v>
      </c>
      <c r="L9" s="143">
        <f>'Příjmy 2022'!L50</f>
        <v>490</v>
      </c>
      <c r="M9" s="125">
        <f>'Příjmy 2022'!M50</f>
        <v>90</v>
      </c>
      <c r="N9" s="9">
        <f>'Příjmy 2022'!N50</f>
        <v>0</v>
      </c>
      <c r="O9" s="9">
        <f>'Příjmy 2022'!O50</f>
        <v>0</v>
      </c>
      <c r="P9" s="9">
        <f>'Příjmy 2022'!P50</f>
        <v>0</v>
      </c>
      <c r="Q9" s="12">
        <f>'[1]ROZPOČET 2021'!Q9</f>
        <v>6690</v>
      </c>
      <c r="R9" s="12">
        <f>'Příjmy 2022'!R50</f>
        <v>4610</v>
      </c>
    </row>
    <row r="10" spans="1:24" ht="30" customHeight="1" x14ac:dyDescent="0.3">
      <c r="B10" s="10" t="s">
        <v>17</v>
      </c>
      <c r="C10" s="9">
        <f>'Příjmy 2022'!C62</f>
        <v>0</v>
      </c>
      <c r="D10" s="9">
        <f>'Příjmy 2022'!D62</f>
        <v>0</v>
      </c>
      <c r="E10" s="9">
        <f>'Příjmy 2022'!E62</f>
        <v>403.5</v>
      </c>
      <c r="F10" s="9">
        <f>'Příjmy 2022'!F62</f>
        <v>0</v>
      </c>
      <c r="G10" s="12">
        <f>'Příjmy 2022'!G62</f>
        <v>0</v>
      </c>
      <c r="H10" s="143">
        <f>'Příjmy 2022'!H62</f>
        <v>0</v>
      </c>
      <c r="I10" s="143">
        <f>'Příjmy 2022'!I62</f>
        <v>0</v>
      </c>
      <c r="J10" s="143">
        <f>'Příjmy 2022'!J62</f>
        <v>100</v>
      </c>
      <c r="K10" s="143">
        <f>'Příjmy 2022'!K62</f>
        <v>0</v>
      </c>
      <c r="L10" s="143">
        <f>'Příjmy 2022'!L62</f>
        <v>0</v>
      </c>
      <c r="M10" s="9">
        <f>'Příjmy 2022'!M62</f>
        <v>0</v>
      </c>
      <c r="N10" s="9">
        <f>'Příjmy 2022'!N62</f>
        <v>0</v>
      </c>
      <c r="O10" s="9">
        <f>'Příjmy 2022'!O62</f>
        <v>0</v>
      </c>
      <c r="P10" s="9">
        <f>'Příjmy 2022'!P62</f>
        <v>0</v>
      </c>
      <c r="Q10" s="12">
        <f>'[1]ROZPOČET 2021'!Q10</f>
        <v>503.5</v>
      </c>
      <c r="R10" s="12">
        <f>'Příjmy 2022'!R62</f>
        <v>50</v>
      </c>
    </row>
    <row r="11" spans="1:24" ht="30" customHeight="1" x14ac:dyDescent="0.3">
      <c r="B11" s="10" t="s">
        <v>18</v>
      </c>
      <c r="C11" s="9">
        <f>'Příjmy 2022'!C86</f>
        <v>79581</v>
      </c>
      <c r="D11" s="9">
        <f>'Příjmy 2022'!D86</f>
        <v>0</v>
      </c>
      <c r="E11" s="9">
        <f>'Příjmy 2022'!E86</f>
        <v>105.6</v>
      </c>
      <c r="F11" s="9">
        <f>'Příjmy 2022'!F86</f>
        <v>0</v>
      </c>
      <c r="G11" s="12">
        <f>'Příjmy 2022'!G86</f>
        <v>0</v>
      </c>
      <c r="H11" s="143">
        <f>'Příjmy 2022'!H86</f>
        <v>-12942</v>
      </c>
      <c r="I11" s="143">
        <f>'Příjmy 2022'!I86</f>
        <v>119.4498</v>
      </c>
      <c r="J11" s="143">
        <f>'Příjmy 2022'!J86</f>
        <v>1193</v>
      </c>
      <c r="K11" s="143">
        <f>'Příjmy 2022'!K86</f>
        <v>11805.682639999999</v>
      </c>
      <c r="L11" s="143">
        <f>'Příjmy 2022'!L86</f>
        <v>0</v>
      </c>
      <c r="M11" s="125">
        <f>'Příjmy 2022'!M86</f>
        <v>62</v>
      </c>
      <c r="N11" s="9">
        <f>'Příjmy 2022'!N86</f>
        <v>0</v>
      </c>
      <c r="O11" s="9">
        <f>'Příjmy 2022'!O86</f>
        <v>0</v>
      </c>
      <c r="P11" s="9">
        <f>'Příjmy 2022'!P86</f>
        <v>0</v>
      </c>
      <c r="Q11" s="12">
        <f>'[1]ROZPOČET 2021'!Q11</f>
        <v>80052.732440000007</v>
      </c>
      <c r="R11" s="12">
        <f>'Příjmy 2022'!R86</f>
        <v>10392.522000000001</v>
      </c>
      <c r="X11" s="14"/>
    </row>
    <row r="12" spans="1:24" ht="30" customHeight="1" x14ac:dyDescent="0.3">
      <c r="B12" s="10" t="s">
        <v>19</v>
      </c>
      <c r="C12" s="9">
        <f>'Příjmy 2022'!C57</f>
        <v>0</v>
      </c>
      <c r="D12" s="9">
        <f>'Příjmy 2022'!D57</f>
        <v>0</v>
      </c>
      <c r="E12" s="9">
        <f>'Příjmy 2022'!E57</f>
        <v>706.85</v>
      </c>
      <c r="F12" s="9">
        <f>'Příjmy 2022'!F57</f>
        <v>0</v>
      </c>
      <c r="G12" s="12">
        <f>'Příjmy 2022'!G57</f>
        <v>0</v>
      </c>
      <c r="H12" s="143">
        <f>'Příjmy 2022'!H57</f>
        <v>0</v>
      </c>
      <c r="I12" s="143">
        <f>'Příjmy 2022'!I57</f>
        <v>0</v>
      </c>
      <c r="J12" s="143">
        <f>'Příjmy 2022'!J57</f>
        <v>-150</v>
      </c>
      <c r="K12" s="143">
        <f>'Příjmy 2022'!K57</f>
        <v>0</v>
      </c>
      <c r="L12" s="143">
        <f>'Příjmy 2022'!L57</f>
        <v>0</v>
      </c>
      <c r="M12" s="9">
        <f>'Příjmy 2022'!M57</f>
        <v>0</v>
      </c>
      <c r="N12" s="9">
        <f>'Příjmy 2022'!N57</f>
        <v>0</v>
      </c>
      <c r="O12" s="9">
        <f>'Příjmy 2022'!O57</f>
        <v>0</v>
      </c>
      <c r="P12" s="9">
        <f>'Příjmy 2022'!P57</f>
        <v>0</v>
      </c>
      <c r="Q12" s="12">
        <f>'[1]ROZPOČET 2021'!Q12</f>
        <v>556.85</v>
      </c>
      <c r="R12" s="12">
        <f>'[1]ROZPOČET 2021'!R12</f>
        <v>0</v>
      </c>
    </row>
    <row r="13" spans="1:24" ht="30" customHeight="1" x14ac:dyDescent="0.3">
      <c r="B13" s="11" t="s">
        <v>20</v>
      </c>
      <c r="C13" s="9">
        <f>'Příjmy 2022'!C88</f>
        <v>109231</v>
      </c>
      <c r="D13" s="12">
        <f t="shared" ref="D13:P13" si="0">SUM(D8:D12)</f>
        <v>0</v>
      </c>
      <c r="E13" s="12">
        <f t="shared" si="0"/>
        <v>1215.95</v>
      </c>
      <c r="F13" s="12">
        <f t="shared" si="0"/>
        <v>0</v>
      </c>
      <c r="G13" s="12">
        <f t="shared" si="0"/>
        <v>20</v>
      </c>
      <c r="H13" s="143">
        <f t="shared" si="0"/>
        <v>-12947</v>
      </c>
      <c r="I13" s="143">
        <f t="shared" si="0"/>
        <v>136.44979999999998</v>
      </c>
      <c r="J13" s="143">
        <f t="shared" si="0"/>
        <v>1213</v>
      </c>
      <c r="K13" s="143">
        <f t="shared" si="0"/>
        <v>11845.682639999999</v>
      </c>
      <c r="L13" s="143">
        <f t="shared" si="0"/>
        <v>298</v>
      </c>
      <c r="M13" s="125">
        <f t="shared" si="0"/>
        <v>2252</v>
      </c>
      <c r="N13" s="12">
        <f t="shared" si="0"/>
        <v>0</v>
      </c>
      <c r="O13" s="12">
        <f t="shared" si="0"/>
        <v>0</v>
      </c>
      <c r="P13" s="12">
        <f t="shared" si="0"/>
        <v>0</v>
      </c>
      <c r="Q13" s="12">
        <f>'[1]ROZPOČET 2021'!Q13</f>
        <v>115068.08244</v>
      </c>
      <c r="R13" s="12">
        <f>SUM(R8:R12)</f>
        <v>42862.521999999997</v>
      </c>
      <c r="W13" s="13"/>
    </row>
    <row r="14" spans="1:24" ht="30" customHeight="1" x14ac:dyDescent="0.25"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</row>
    <row r="15" spans="1:24" ht="30" customHeight="1" x14ac:dyDescent="0.3">
      <c r="B15" s="10" t="s">
        <v>21</v>
      </c>
      <c r="C15" s="9">
        <f>'Výdaje 2022'!C69</f>
        <v>23735</v>
      </c>
      <c r="D15" s="9">
        <f>'Výdaje 2022'!D69</f>
        <v>0</v>
      </c>
      <c r="E15" s="9">
        <f>'Výdaje 2022'!E69</f>
        <v>169.74</v>
      </c>
      <c r="F15" s="12">
        <f>'Výdaje 2022'!F69</f>
        <v>0</v>
      </c>
      <c r="G15" s="12">
        <f>'Výdaje 2022'!G69</f>
        <v>0</v>
      </c>
      <c r="H15" s="143">
        <f>'Výdaje 2022'!H69</f>
        <v>273.68984999999998</v>
      </c>
      <c r="I15" s="143">
        <f>'Výdaje 2022'!I69</f>
        <v>146</v>
      </c>
      <c r="J15" s="143">
        <f>'Výdaje 2022'!J69</f>
        <v>150</v>
      </c>
      <c r="K15" s="143">
        <f>'Výdaje 2022'!K69</f>
        <v>20</v>
      </c>
      <c r="L15" s="143">
        <f>'Výdaje 2022'!L69</f>
        <v>55</v>
      </c>
      <c r="M15" s="125">
        <f>'Výdaje 2022'!M69</f>
        <v>1600</v>
      </c>
      <c r="N15" s="9">
        <f>'Výdaje 2022'!N69</f>
        <v>0</v>
      </c>
      <c r="O15" s="9">
        <f>'Výdaje 2022'!O69</f>
        <v>0</v>
      </c>
      <c r="P15" s="9">
        <f>'Výdaje 2022'!P69</f>
        <v>0</v>
      </c>
      <c r="Q15" s="12">
        <f>'[1]ROZPOČET 2021'!Q15</f>
        <v>26905.42985</v>
      </c>
      <c r="R15" s="12">
        <f>'Výdaje 2022'!R69</f>
        <v>26853</v>
      </c>
      <c r="X15" s="14"/>
    </row>
    <row r="16" spans="1:24" ht="30" customHeight="1" x14ac:dyDescent="0.3">
      <c r="B16" s="10" t="s">
        <v>22</v>
      </c>
      <c r="C16" s="9">
        <f>'Výdaje 2022'!C99</f>
        <v>128383.7</v>
      </c>
      <c r="D16" s="9">
        <f>'Výdaje 2022'!D99</f>
        <v>140</v>
      </c>
      <c r="E16" s="9">
        <f>'Výdaje 2022'!E99</f>
        <v>500</v>
      </c>
      <c r="F16" s="12">
        <f>'Výdaje 2022'!F99</f>
        <v>50</v>
      </c>
      <c r="G16" s="12">
        <f>'Výdaje 2022'!G99</f>
        <v>150</v>
      </c>
      <c r="H16" s="143">
        <f>'Výdaje 2022'!H99</f>
        <v>3890</v>
      </c>
      <c r="I16" s="143">
        <f>'Výdaje 2022'!I99</f>
        <v>0</v>
      </c>
      <c r="J16" s="143">
        <f>'Výdaje 2022'!J99</f>
        <v>150</v>
      </c>
      <c r="K16" s="143">
        <f>'Výdaje 2022'!K99</f>
        <v>0</v>
      </c>
      <c r="L16" s="143">
        <f>'Výdaje 2022'!L99</f>
        <v>0</v>
      </c>
      <c r="M16" s="125">
        <f>'Výdaje 2022'!M99</f>
        <v>-8113.18</v>
      </c>
      <c r="N16" s="9">
        <f>'Výdaje 2022'!N99</f>
        <v>0</v>
      </c>
      <c r="O16" s="9">
        <f>'Výdaje 2022'!O99</f>
        <v>0</v>
      </c>
      <c r="P16" s="9">
        <f>'Výdaje 2022'!P99</f>
        <v>0</v>
      </c>
      <c r="Q16" s="12">
        <f>'[1]ROZPOČET 2021'!Q16</f>
        <v>127130.52000000002</v>
      </c>
      <c r="R16" s="12">
        <f>'Výdaje 2022'!R99</f>
        <v>35171</v>
      </c>
    </row>
    <row r="17" spans="2:21" ht="30" customHeight="1" x14ac:dyDescent="0.3">
      <c r="B17" s="158" t="s">
        <v>255</v>
      </c>
      <c r="C17" s="9">
        <f>'Výdaje 2022'!C77</f>
        <v>0</v>
      </c>
      <c r="D17" s="9">
        <f>'Výdaje 2022'!D77</f>
        <v>0</v>
      </c>
      <c r="E17" s="9">
        <f>'Výdaje 2022'!E77</f>
        <v>1396.5025800000001</v>
      </c>
      <c r="F17" s="12">
        <f>'Výdaje 2022'!F77</f>
        <v>0</v>
      </c>
      <c r="G17" s="12">
        <f>'Výdaje 2022'!G77</f>
        <v>0</v>
      </c>
      <c r="H17" s="143">
        <f>'Výdaje 2022'!H77</f>
        <v>0</v>
      </c>
      <c r="I17" s="143">
        <f>'Výdaje 2022'!I77</f>
        <v>0</v>
      </c>
      <c r="J17" s="143">
        <f>'Výdaje 2022'!J77</f>
        <v>-839.65</v>
      </c>
      <c r="K17" s="143">
        <f>'Výdaje 2022'!K77</f>
        <v>0</v>
      </c>
      <c r="L17" s="143">
        <f>'Výdaje 2022'!L77</f>
        <v>0</v>
      </c>
      <c r="M17" s="9">
        <f>'Výdaje 2022'!M77</f>
        <v>0</v>
      </c>
      <c r="N17" s="9">
        <f>'Výdaje 2022'!N77</f>
        <v>0</v>
      </c>
      <c r="O17" s="9">
        <f>'Výdaje 2022'!O77</f>
        <v>0</v>
      </c>
      <c r="P17" s="9">
        <f>'Výdaje 2022'!P77</f>
        <v>0</v>
      </c>
      <c r="Q17" s="12">
        <f>'[1]ROZPOČET 2021'!Q17</f>
        <v>556.8525800000001</v>
      </c>
      <c r="R17" s="12">
        <f>'[1]ROZPOČET 2021'!R17</f>
        <v>0</v>
      </c>
    </row>
    <row r="18" spans="2:21" ht="30" customHeight="1" x14ac:dyDescent="0.3">
      <c r="B18" s="11" t="s">
        <v>23</v>
      </c>
      <c r="C18" s="9">
        <f t="shared" ref="C18:P18" si="1">SUM(C15:C17)</f>
        <v>152118.70000000001</v>
      </c>
      <c r="D18" s="9">
        <f t="shared" si="1"/>
        <v>140</v>
      </c>
      <c r="E18" s="9">
        <f t="shared" si="1"/>
        <v>2066.2425800000001</v>
      </c>
      <c r="F18" s="12">
        <f t="shared" si="1"/>
        <v>50</v>
      </c>
      <c r="G18" s="12">
        <f t="shared" si="1"/>
        <v>150</v>
      </c>
      <c r="H18" s="143">
        <f t="shared" si="1"/>
        <v>4163.6898499999998</v>
      </c>
      <c r="I18" s="143">
        <f t="shared" si="1"/>
        <v>146</v>
      </c>
      <c r="J18" s="143">
        <f t="shared" si="1"/>
        <v>-539.65</v>
      </c>
      <c r="K18" s="143">
        <f t="shared" si="1"/>
        <v>20</v>
      </c>
      <c r="L18" s="143">
        <f t="shared" si="1"/>
        <v>55</v>
      </c>
      <c r="M18" s="125">
        <f t="shared" si="1"/>
        <v>-6513.18</v>
      </c>
      <c r="N18" s="9">
        <f t="shared" si="1"/>
        <v>0</v>
      </c>
      <c r="O18" s="9">
        <f t="shared" si="1"/>
        <v>0</v>
      </c>
      <c r="P18" s="9">
        <f t="shared" si="1"/>
        <v>0</v>
      </c>
      <c r="Q18" s="12">
        <f>'[1]ROZPOČET 2021'!Q18</f>
        <v>154592.80243000001</v>
      </c>
      <c r="R18" s="12">
        <f>SUM(R15:R17)</f>
        <v>62024</v>
      </c>
      <c r="U18" s="14"/>
    </row>
    <row r="19" spans="2:21" ht="30" customHeight="1" x14ac:dyDescent="0.25"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</row>
    <row r="20" spans="2:21" ht="30" customHeight="1" x14ac:dyDescent="0.3">
      <c r="B20" s="10" t="s">
        <v>24</v>
      </c>
      <c r="C20" s="9">
        <f t="shared" ref="C20:R20" si="2">C13-C18</f>
        <v>-42887.700000000012</v>
      </c>
      <c r="D20" s="12">
        <f t="shared" si="2"/>
        <v>-140</v>
      </c>
      <c r="E20" s="12">
        <f t="shared" si="2"/>
        <v>-850.29258000000004</v>
      </c>
      <c r="F20" s="12">
        <f t="shared" si="2"/>
        <v>-50</v>
      </c>
      <c r="G20" s="12">
        <f t="shared" si="2"/>
        <v>-130</v>
      </c>
      <c r="H20" s="12">
        <f t="shared" si="2"/>
        <v>-17110.689849999999</v>
      </c>
      <c r="I20" s="12">
        <f t="shared" si="2"/>
        <v>-9.550200000000018</v>
      </c>
      <c r="J20" s="12">
        <f t="shared" si="2"/>
        <v>1752.65</v>
      </c>
      <c r="K20" s="12">
        <f t="shared" si="2"/>
        <v>11825.682639999999</v>
      </c>
      <c r="L20" s="12">
        <f t="shared" si="2"/>
        <v>243</v>
      </c>
      <c r="M20" s="12">
        <f t="shared" si="2"/>
        <v>8765.18</v>
      </c>
      <c r="N20" s="12">
        <f t="shared" si="2"/>
        <v>0</v>
      </c>
      <c r="O20" s="12">
        <f t="shared" si="2"/>
        <v>0</v>
      </c>
      <c r="P20" s="12">
        <f t="shared" si="2"/>
        <v>0</v>
      </c>
      <c r="Q20" s="12">
        <f t="shared" si="2"/>
        <v>-39524.719990000012</v>
      </c>
      <c r="R20" s="12">
        <f t="shared" si="2"/>
        <v>-19161.478000000003</v>
      </c>
    </row>
    <row r="21" spans="2:21" ht="30" customHeight="1" x14ac:dyDescent="0.3">
      <c r="B21" s="10" t="s">
        <v>25</v>
      </c>
      <c r="C21" s="9">
        <f t="shared" ref="C21:R21" si="3">-(C20+C22)</f>
        <v>22887.700000000012</v>
      </c>
      <c r="D21" s="12">
        <f t="shared" si="3"/>
        <v>140</v>
      </c>
      <c r="E21" s="12">
        <f t="shared" si="3"/>
        <v>850.29258000000004</v>
      </c>
      <c r="F21" s="12">
        <f t="shared" si="3"/>
        <v>50</v>
      </c>
      <c r="G21" s="12">
        <f t="shared" si="3"/>
        <v>130</v>
      </c>
      <c r="H21" s="12">
        <f t="shared" si="3"/>
        <v>17110.689849999999</v>
      </c>
      <c r="I21" s="12">
        <f t="shared" si="3"/>
        <v>9.550200000000018</v>
      </c>
      <c r="J21" s="12">
        <f t="shared" si="3"/>
        <v>-1752.65</v>
      </c>
      <c r="K21" s="12">
        <f t="shared" si="3"/>
        <v>-11825.682639999999</v>
      </c>
      <c r="L21" s="12">
        <f t="shared" si="3"/>
        <v>-243</v>
      </c>
      <c r="M21" s="12">
        <f t="shared" si="3"/>
        <v>-8765.18</v>
      </c>
      <c r="N21" s="12">
        <f t="shared" si="3"/>
        <v>0</v>
      </c>
      <c r="O21" s="12">
        <f t="shared" si="3"/>
        <v>0</v>
      </c>
      <c r="P21" s="12">
        <f t="shared" si="3"/>
        <v>0</v>
      </c>
      <c r="Q21" s="12">
        <f t="shared" si="3"/>
        <v>9524.7199900000123</v>
      </c>
      <c r="R21" s="12">
        <f t="shared" si="3"/>
        <v>19161.478000000003</v>
      </c>
    </row>
    <row r="22" spans="2:21" ht="30" customHeight="1" x14ac:dyDescent="0.3">
      <c r="B22" s="10" t="s">
        <v>26</v>
      </c>
      <c r="C22" s="9">
        <v>20000</v>
      </c>
      <c r="D22" s="12">
        <v>0</v>
      </c>
      <c r="E22" s="12">
        <v>0</v>
      </c>
      <c r="F22" s="12">
        <v>0</v>
      </c>
      <c r="G22" s="9">
        <v>0</v>
      </c>
      <c r="H22" s="143">
        <v>0</v>
      </c>
      <c r="I22" s="143">
        <v>0</v>
      </c>
      <c r="J22" s="143">
        <v>0</v>
      </c>
      <c r="K22" s="143">
        <v>0</v>
      </c>
      <c r="L22" s="9">
        <v>0</v>
      </c>
      <c r="M22" s="12">
        <v>0</v>
      </c>
      <c r="N22" s="12">
        <v>0</v>
      </c>
      <c r="O22" s="12">
        <v>0</v>
      </c>
      <c r="P22" s="12">
        <v>0</v>
      </c>
      <c r="Q22" s="12">
        <f>'[1]ROZPOČET 2021'!Q22</f>
        <v>30000</v>
      </c>
      <c r="R22" s="12">
        <v>0</v>
      </c>
    </row>
    <row r="23" spans="2:21" ht="30" customHeight="1" x14ac:dyDescent="0.3">
      <c r="B23" s="15" t="s">
        <v>27</v>
      </c>
      <c r="C23" s="9">
        <v>10000</v>
      </c>
      <c r="D23" s="12"/>
      <c r="E23" s="12"/>
      <c r="F23" s="12"/>
      <c r="G23" s="9"/>
      <c r="H23" s="143"/>
      <c r="I23" s="9"/>
      <c r="J23" s="9"/>
      <c r="K23" s="9"/>
      <c r="L23" s="9"/>
      <c r="M23" s="9"/>
      <c r="N23" s="9"/>
      <c r="O23" s="12"/>
      <c r="P23" s="12"/>
      <c r="Q23" s="12">
        <f>'[1]ROZPOČET 2021'!Q23</f>
        <v>0</v>
      </c>
      <c r="R23" s="12">
        <v>13000</v>
      </c>
    </row>
    <row r="24" spans="2:21" ht="30" customHeight="1" x14ac:dyDescent="0.25">
      <c r="K24" s="14"/>
    </row>
    <row r="25" spans="2:21" ht="26.25" customHeight="1" x14ac:dyDescent="0.3">
      <c r="B25" s="16" t="s">
        <v>28</v>
      </c>
      <c r="C25" s="17">
        <v>44175</v>
      </c>
      <c r="D25" s="17">
        <v>44210</v>
      </c>
      <c r="E25" s="18">
        <v>44224</v>
      </c>
      <c r="F25" s="18">
        <v>44252</v>
      </c>
      <c r="G25" s="18">
        <v>44266</v>
      </c>
      <c r="H25" s="18">
        <v>44294</v>
      </c>
      <c r="I25" s="18">
        <v>44322</v>
      </c>
      <c r="J25" s="18">
        <v>44364</v>
      </c>
      <c r="K25" s="19">
        <v>44406</v>
      </c>
      <c r="L25" s="18">
        <v>44434</v>
      </c>
      <c r="M25" s="18">
        <v>44455</v>
      </c>
      <c r="N25" s="18"/>
      <c r="O25" s="18"/>
      <c r="P25" s="18"/>
      <c r="Q25" s="20">
        <v>44525</v>
      </c>
      <c r="R25" s="20">
        <v>44525</v>
      </c>
    </row>
    <row r="26" spans="2:21" ht="26.25" customHeight="1" x14ac:dyDescent="0.3">
      <c r="B26" s="16" t="s">
        <v>29</v>
      </c>
      <c r="C26" s="17"/>
      <c r="D26" s="18">
        <v>44208</v>
      </c>
      <c r="E26" s="18">
        <v>44231</v>
      </c>
      <c r="F26" s="18">
        <v>44259</v>
      </c>
      <c r="G26" s="18">
        <v>44274</v>
      </c>
      <c r="H26" s="18">
        <v>44300</v>
      </c>
      <c r="I26" s="18">
        <v>44326</v>
      </c>
      <c r="J26" s="18">
        <v>44370</v>
      </c>
      <c r="K26" s="19">
        <v>44414</v>
      </c>
      <c r="L26" s="18">
        <v>44440</v>
      </c>
      <c r="M26" s="18"/>
      <c r="N26" s="18"/>
      <c r="O26" s="18"/>
      <c r="P26" s="18"/>
      <c r="Q26" s="21"/>
      <c r="R26" s="21"/>
    </row>
    <row r="27" spans="2:21" ht="26.25" customHeight="1" x14ac:dyDescent="0.3">
      <c r="I27" s="18"/>
      <c r="J27" s="18"/>
      <c r="K27" s="19"/>
      <c r="L27" s="18"/>
      <c r="M27" s="18"/>
      <c r="N27" s="18"/>
      <c r="O27" s="18"/>
      <c r="P27" s="22"/>
    </row>
    <row r="28" spans="2:21" ht="24.75" customHeight="1" x14ac:dyDescent="0.25">
      <c r="B28" s="23"/>
    </row>
    <row r="29" spans="2:21" ht="29.25" customHeight="1" x14ac:dyDescent="0.25"/>
  </sheetData>
  <mergeCells count="1">
    <mergeCell ref="B2:R4"/>
  </mergeCells>
  <pageMargins left="0.196527777777778" right="0.196527777777778" top="0.196527777777778" bottom="0.196527777777778" header="0.51180555555555496" footer="0.51180555555555496"/>
  <pageSetup paperSize="9" scale="90"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MK95"/>
  <sheetViews>
    <sheetView topLeftCell="A2" zoomScale="110" zoomScaleNormal="110" workbookViewId="0">
      <pane ySplit="2" topLeftCell="A55" activePane="bottomLeft" state="frozen"/>
      <selection activeCell="A2" sqref="A2"/>
      <selection pane="bottomLeft" activeCell="X78" sqref="X78"/>
    </sheetView>
  </sheetViews>
  <sheetFormatPr defaultColWidth="8.6640625" defaultRowHeight="13.2" x14ac:dyDescent="0.25"/>
  <cols>
    <col min="1" max="1" width="6" style="24" customWidth="1"/>
    <col min="2" max="2" width="38" customWidth="1"/>
    <col min="3" max="3" width="10" customWidth="1"/>
    <col min="4" max="12" width="10" hidden="1" customWidth="1"/>
    <col min="13" max="13" width="9.33203125" hidden="1" customWidth="1"/>
    <col min="14" max="16" width="8.88671875" hidden="1" customWidth="1"/>
    <col min="17" max="17" width="11.44140625" customWidth="1"/>
    <col min="18" max="20" width="11.44140625" style="14" customWidth="1"/>
    <col min="21" max="21" width="9.109375" customWidth="1"/>
    <col min="22" max="22" width="4.44140625" customWidth="1"/>
    <col min="23" max="24" width="4.5546875" customWidth="1"/>
    <col min="25" max="25" width="5" customWidth="1"/>
    <col min="26" max="26" width="3.109375" customWidth="1"/>
    <col min="27" max="27" width="7" customWidth="1"/>
    <col min="254" max="254" width="6" customWidth="1"/>
    <col min="255" max="255" width="34" customWidth="1"/>
    <col min="256" max="271" width="11.5546875" hidden="1" customWidth="1"/>
    <col min="272" max="272" width="8.5546875" customWidth="1"/>
    <col min="273" max="273" width="9" customWidth="1"/>
    <col min="275" max="275" width="10" customWidth="1"/>
    <col min="276" max="276" width="8.5546875" customWidth="1"/>
    <col min="278" max="278" width="4.44140625" customWidth="1"/>
    <col min="279" max="280" width="4.5546875" customWidth="1"/>
    <col min="281" max="281" width="5" customWidth="1"/>
    <col min="282" max="282" width="3.109375" customWidth="1"/>
    <col min="283" max="283" width="7" customWidth="1"/>
    <col min="510" max="510" width="6" customWidth="1"/>
    <col min="511" max="511" width="34" customWidth="1"/>
    <col min="512" max="527" width="11.5546875" hidden="1" customWidth="1"/>
    <col min="528" max="528" width="8.5546875" customWidth="1"/>
    <col min="529" max="529" width="9" customWidth="1"/>
    <col min="531" max="531" width="10" customWidth="1"/>
    <col min="532" max="532" width="8.5546875" customWidth="1"/>
    <col min="534" max="534" width="4.44140625" customWidth="1"/>
    <col min="535" max="536" width="4.5546875" customWidth="1"/>
    <col min="537" max="537" width="5" customWidth="1"/>
    <col min="538" max="538" width="3.109375" customWidth="1"/>
    <col min="539" max="539" width="7" customWidth="1"/>
    <col min="766" max="766" width="6" customWidth="1"/>
    <col min="767" max="767" width="34" customWidth="1"/>
    <col min="768" max="783" width="11.5546875" hidden="1" customWidth="1"/>
    <col min="784" max="784" width="8.5546875" customWidth="1"/>
    <col min="785" max="785" width="9" customWidth="1"/>
    <col min="787" max="787" width="10" customWidth="1"/>
    <col min="788" max="788" width="8.5546875" customWidth="1"/>
    <col min="790" max="790" width="4.44140625" customWidth="1"/>
    <col min="791" max="792" width="4.5546875" customWidth="1"/>
    <col min="793" max="793" width="5" customWidth="1"/>
    <col min="794" max="794" width="3.109375" customWidth="1"/>
    <col min="795" max="795" width="7" customWidth="1"/>
    <col min="1022" max="1022" width="6" customWidth="1"/>
    <col min="1023" max="1023" width="34" customWidth="1"/>
    <col min="1024" max="1025" width="11.5546875" hidden="1" customWidth="1"/>
  </cols>
  <sheetData>
    <row r="1" spans="1:27" hidden="1" x14ac:dyDescent="0.25"/>
    <row r="2" spans="1:27" ht="16.2" thickBot="1" x14ac:dyDescent="0.35">
      <c r="B2" s="25" t="s">
        <v>247</v>
      </c>
      <c r="K2">
        <f>+J6033</f>
        <v>0</v>
      </c>
    </row>
    <row r="3" spans="1:27" ht="13.8" thickBot="1" x14ac:dyDescent="0.3">
      <c r="A3" s="26" t="s">
        <v>30</v>
      </c>
      <c r="B3" s="26" t="s">
        <v>31</v>
      </c>
      <c r="C3" s="27" t="s">
        <v>32</v>
      </c>
      <c r="D3" s="27" t="s">
        <v>2</v>
      </c>
      <c r="E3" s="27" t="s">
        <v>3</v>
      </c>
      <c r="F3" s="27" t="s">
        <v>4</v>
      </c>
      <c r="G3" s="27" t="s">
        <v>5</v>
      </c>
      <c r="H3" s="27" t="s">
        <v>6</v>
      </c>
      <c r="I3" s="27" t="s">
        <v>7</v>
      </c>
      <c r="J3" s="27" t="s">
        <v>8</v>
      </c>
      <c r="K3" s="27" t="s">
        <v>9</v>
      </c>
      <c r="L3" s="28" t="s">
        <v>10</v>
      </c>
      <c r="M3" s="28" t="s">
        <v>11</v>
      </c>
      <c r="N3" s="28" t="s">
        <v>12</v>
      </c>
      <c r="O3" s="28" t="s">
        <v>13</v>
      </c>
      <c r="P3" s="28" t="s">
        <v>14</v>
      </c>
      <c r="Q3" s="27" t="s">
        <v>33</v>
      </c>
      <c r="R3" s="27" t="s">
        <v>246</v>
      </c>
      <c r="S3" s="27" t="s">
        <v>249</v>
      </c>
      <c r="T3" s="27" t="s">
        <v>250</v>
      </c>
      <c r="U3" s="30"/>
      <c r="V3" s="29"/>
      <c r="W3" s="31"/>
      <c r="X3" s="29"/>
      <c r="Y3" s="29"/>
      <c r="Z3" s="29"/>
      <c r="AA3" s="29"/>
    </row>
    <row r="4" spans="1:27" ht="12.75" customHeight="1" x14ac:dyDescent="0.25">
      <c r="A4" s="32"/>
      <c r="B4" s="33" t="s">
        <v>34</v>
      </c>
      <c r="C4" s="34" t="s">
        <v>35</v>
      </c>
      <c r="D4" s="35"/>
      <c r="E4" s="35"/>
      <c r="F4" s="35"/>
      <c r="G4" s="35"/>
      <c r="H4" s="126"/>
      <c r="I4" s="126"/>
      <c r="J4" s="35"/>
      <c r="K4" s="126"/>
      <c r="L4" s="126"/>
      <c r="M4" s="35"/>
      <c r="N4" s="36"/>
      <c r="O4" s="36"/>
      <c r="P4" s="36"/>
      <c r="Q4" s="37"/>
      <c r="R4" s="37"/>
      <c r="S4" s="37"/>
      <c r="T4" s="37"/>
      <c r="U4" s="38"/>
      <c r="Z4" s="39"/>
      <c r="AA4" s="38"/>
    </row>
    <row r="5" spans="1:27" ht="11.1" customHeight="1" x14ac:dyDescent="0.25">
      <c r="A5" s="40">
        <v>1111</v>
      </c>
      <c r="B5" s="41" t="s">
        <v>36</v>
      </c>
      <c r="C5" s="42">
        <v>5742</v>
      </c>
      <c r="D5" s="43"/>
      <c r="E5" s="42"/>
      <c r="F5" s="42"/>
      <c r="G5" s="42"/>
      <c r="H5" s="134"/>
      <c r="I5" s="134"/>
      <c r="J5" s="42"/>
      <c r="K5" s="134">
        <v>-50</v>
      </c>
      <c r="L5" s="134">
        <v>-692</v>
      </c>
      <c r="M5" s="42"/>
      <c r="N5" s="42"/>
      <c r="O5" s="43"/>
      <c r="P5" s="42"/>
      <c r="Q5" s="42">
        <f>'[1]Příjmy 2021'!Q5</f>
        <v>5000</v>
      </c>
      <c r="R5" s="43">
        <v>5000</v>
      </c>
      <c r="S5" s="43">
        <v>3690</v>
      </c>
      <c r="T5" s="43">
        <f>S5*1.2</f>
        <v>4428</v>
      </c>
      <c r="U5" s="38"/>
      <c r="Y5" s="29"/>
      <c r="Z5" s="39"/>
      <c r="AA5" s="38"/>
    </row>
    <row r="6" spans="1:27" ht="11.1" customHeight="1" x14ac:dyDescent="0.25">
      <c r="A6" s="40">
        <v>1112</v>
      </c>
      <c r="B6" s="41" t="s">
        <v>37</v>
      </c>
      <c r="C6" s="42">
        <v>100</v>
      </c>
      <c r="D6" s="43"/>
      <c r="E6" s="42"/>
      <c r="F6" s="42"/>
      <c r="G6" s="42"/>
      <c r="H6" s="134"/>
      <c r="I6" s="134"/>
      <c r="J6" s="42"/>
      <c r="K6" s="134">
        <v>50</v>
      </c>
      <c r="L6" s="134"/>
      <c r="M6" s="42"/>
      <c r="N6" s="42"/>
      <c r="O6" s="43"/>
      <c r="P6" s="42"/>
      <c r="Q6" s="43">
        <f>'[1]Příjmy 2021'!Q6</f>
        <v>250</v>
      </c>
      <c r="R6" s="43">
        <v>250</v>
      </c>
      <c r="S6" s="43">
        <v>184</v>
      </c>
      <c r="T6" s="43">
        <f t="shared" ref="T6:T69" si="0">S6*1.2</f>
        <v>220.79999999999998</v>
      </c>
      <c r="U6" s="38"/>
      <c r="Z6" s="39"/>
      <c r="AA6" s="38"/>
    </row>
    <row r="7" spans="1:27" ht="11.1" customHeight="1" x14ac:dyDescent="0.25">
      <c r="A7" s="40">
        <v>1113</v>
      </c>
      <c r="B7" s="41" t="s">
        <v>38</v>
      </c>
      <c r="C7" s="42">
        <v>500</v>
      </c>
      <c r="D7" s="43"/>
      <c r="E7" s="42"/>
      <c r="F7" s="42"/>
      <c r="G7" s="42"/>
      <c r="H7" s="134"/>
      <c r="I7" s="134"/>
      <c r="J7" s="42"/>
      <c r="K7" s="134"/>
      <c r="L7" s="134"/>
      <c r="M7" s="122">
        <v>100</v>
      </c>
      <c r="N7" s="42"/>
      <c r="O7" s="43"/>
      <c r="P7" s="42"/>
      <c r="Q7" s="43">
        <f>'[1]Příjmy 2021'!Q7</f>
        <v>650</v>
      </c>
      <c r="R7" s="43">
        <v>700</v>
      </c>
      <c r="S7" s="43">
        <v>641</v>
      </c>
      <c r="T7" s="43">
        <f t="shared" si="0"/>
        <v>769.19999999999993</v>
      </c>
      <c r="U7" s="38"/>
      <c r="Z7" s="39"/>
      <c r="AA7" s="38"/>
    </row>
    <row r="8" spans="1:27" ht="11.1" customHeight="1" x14ac:dyDescent="0.25">
      <c r="A8" s="40">
        <v>1121</v>
      </c>
      <c r="B8" s="41" t="s">
        <v>39</v>
      </c>
      <c r="C8" s="42">
        <v>4000</v>
      </c>
      <c r="D8" s="43"/>
      <c r="E8" s="42"/>
      <c r="F8" s="43"/>
      <c r="G8" s="42"/>
      <c r="H8" s="134"/>
      <c r="I8" s="134"/>
      <c r="J8" s="42"/>
      <c r="K8" s="134"/>
      <c r="L8" s="134"/>
      <c r="M8" s="122">
        <v>1000</v>
      </c>
      <c r="N8" s="42"/>
      <c r="O8" s="43"/>
      <c r="P8" s="43"/>
      <c r="Q8" s="43">
        <f>'[1]Příjmy 2021'!Q8</f>
        <v>5500</v>
      </c>
      <c r="R8" s="43">
        <v>6000</v>
      </c>
      <c r="S8" s="43">
        <v>5334</v>
      </c>
      <c r="T8" s="43">
        <f t="shared" si="0"/>
        <v>6400.8</v>
      </c>
      <c r="U8" s="38"/>
      <c r="Z8" s="39"/>
      <c r="AA8" s="38"/>
    </row>
    <row r="9" spans="1:27" ht="11.1" customHeight="1" x14ac:dyDescent="0.25">
      <c r="A9" s="40">
        <v>1122</v>
      </c>
      <c r="B9" s="41" t="s">
        <v>40</v>
      </c>
      <c r="C9" s="42">
        <v>800</v>
      </c>
      <c r="D9" s="43"/>
      <c r="E9" s="42"/>
      <c r="F9" s="43"/>
      <c r="G9" s="42"/>
      <c r="H9" s="134"/>
      <c r="I9" s="134">
        <v>27</v>
      </c>
      <c r="J9" s="42"/>
      <c r="K9" s="134"/>
      <c r="L9" s="134"/>
      <c r="M9" s="43"/>
      <c r="N9" s="42"/>
      <c r="O9" s="43"/>
      <c r="P9" s="43"/>
      <c r="Q9" s="43">
        <f>'[1]Příjmy 2021'!Q9</f>
        <v>827</v>
      </c>
      <c r="R9" s="43">
        <v>800</v>
      </c>
      <c r="S9" s="43">
        <v>827</v>
      </c>
      <c r="T9" s="43">
        <f t="shared" si="0"/>
        <v>992.4</v>
      </c>
      <c r="U9" s="38"/>
      <c r="Z9" s="39"/>
      <c r="AA9" s="38"/>
    </row>
    <row r="10" spans="1:27" ht="11.1" customHeight="1" x14ac:dyDescent="0.25">
      <c r="A10" s="40">
        <v>1211</v>
      </c>
      <c r="B10" s="41" t="s">
        <v>41</v>
      </c>
      <c r="C10" s="42">
        <v>10000</v>
      </c>
      <c r="D10" s="43"/>
      <c r="E10" s="42"/>
      <c r="F10" s="43"/>
      <c r="G10" s="42"/>
      <c r="H10" s="134"/>
      <c r="I10" s="134"/>
      <c r="J10" s="134"/>
      <c r="K10" s="134"/>
      <c r="L10" s="134">
        <v>500</v>
      </c>
      <c r="M10" s="122">
        <v>500</v>
      </c>
      <c r="N10" s="42"/>
      <c r="O10" s="43"/>
      <c r="P10" s="43"/>
      <c r="Q10" s="43">
        <f>'[1]Příjmy 2021'!Q10</f>
        <v>12000</v>
      </c>
      <c r="R10" s="43">
        <v>12000</v>
      </c>
      <c r="S10" s="43">
        <v>11383</v>
      </c>
      <c r="T10" s="43">
        <f t="shared" si="0"/>
        <v>13659.6</v>
      </c>
      <c r="U10" s="38"/>
      <c r="Z10" s="39"/>
      <c r="AA10" s="38"/>
    </row>
    <row r="11" spans="1:27" ht="11.1" customHeight="1" x14ac:dyDescent="0.25">
      <c r="A11" s="40">
        <v>1334</v>
      </c>
      <c r="B11" s="41" t="s">
        <v>42</v>
      </c>
      <c r="C11" s="42">
        <v>15</v>
      </c>
      <c r="D11" s="43"/>
      <c r="E11" s="42"/>
      <c r="F11" s="43"/>
      <c r="G11" s="42"/>
      <c r="H11" s="134"/>
      <c r="I11" s="134"/>
      <c r="J11" s="134"/>
      <c r="K11" s="134"/>
      <c r="L11" s="134"/>
      <c r="M11" s="43"/>
      <c r="N11" s="42"/>
      <c r="O11" s="43"/>
      <c r="P11" s="43"/>
      <c r="Q11" s="43">
        <f>'[1]Příjmy 2021'!Q11</f>
        <v>15</v>
      </c>
      <c r="R11" s="43">
        <v>10</v>
      </c>
      <c r="S11" s="43">
        <v>9</v>
      </c>
      <c r="T11" s="43">
        <f t="shared" si="0"/>
        <v>10.799999999999999</v>
      </c>
      <c r="U11" s="38"/>
      <c r="Z11" s="39"/>
      <c r="AA11" s="38"/>
    </row>
    <row r="12" spans="1:27" ht="11.1" customHeight="1" x14ac:dyDescent="0.25">
      <c r="A12" s="40">
        <v>1340</v>
      </c>
      <c r="B12" s="41" t="s">
        <v>43</v>
      </c>
      <c r="C12" s="42">
        <v>1000</v>
      </c>
      <c r="D12" s="43"/>
      <c r="E12" s="42"/>
      <c r="F12" s="43"/>
      <c r="G12" s="42"/>
      <c r="H12" s="134"/>
      <c r="I12" s="134"/>
      <c r="J12" s="134"/>
      <c r="K12" s="134"/>
      <c r="L12" s="134"/>
      <c r="M12" s="43"/>
      <c r="N12" s="42"/>
      <c r="O12" s="43"/>
      <c r="P12" s="43"/>
      <c r="Q12" s="43">
        <f>'[1]Příjmy 2021'!Q12</f>
        <v>1000</v>
      </c>
      <c r="R12" s="43">
        <v>1100</v>
      </c>
      <c r="S12" s="43">
        <v>891</v>
      </c>
      <c r="T12" s="43">
        <f t="shared" si="0"/>
        <v>1069.2</v>
      </c>
      <c r="U12" s="38"/>
      <c r="Z12" s="39"/>
      <c r="AA12" s="38"/>
    </row>
    <row r="13" spans="1:27" ht="11.1" customHeight="1" x14ac:dyDescent="0.25">
      <c r="A13" s="40">
        <v>1341</v>
      </c>
      <c r="B13" s="41" t="s">
        <v>44</v>
      </c>
      <c r="C13" s="42">
        <v>30</v>
      </c>
      <c r="D13" s="43"/>
      <c r="E13" s="42"/>
      <c r="F13" s="43"/>
      <c r="G13" s="42"/>
      <c r="H13" s="134"/>
      <c r="I13" s="134">
        <v>15</v>
      </c>
      <c r="J13" s="134">
        <v>15</v>
      </c>
      <c r="K13" s="134"/>
      <c r="L13" s="134"/>
      <c r="M13" s="43"/>
      <c r="N13" s="42"/>
      <c r="O13" s="43"/>
      <c r="P13" s="43"/>
      <c r="Q13" s="43">
        <f>'[1]Příjmy 2021'!Q13</f>
        <v>60</v>
      </c>
      <c r="R13" s="43">
        <v>60</v>
      </c>
      <c r="S13" s="43">
        <v>50</v>
      </c>
      <c r="T13" s="43">
        <f t="shared" si="0"/>
        <v>60</v>
      </c>
      <c r="U13" s="38"/>
      <c r="Z13" s="39"/>
      <c r="AA13" s="38"/>
    </row>
    <row r="14" spans="1:27" ht="11.1" customHeight="1" x14ac:dyDescent="0.25">
      <c r="A14" s="40">
        <v>1343</v>
      </c>
      <c r="B14" s="41" t="s">
        <v>45</v>
      </c>
      <c r="C14" s="42">
        <v>100</v>
      </c>
      <c r="D14" s="43"/>
      <c r="E14" s="42"/>
      <c r="F14" s="43"/>
      <c r="G14" s="42"/>
      <c r="H14" s="134"/>
      <c r="I14" s="134"/>
      <c r="J14" s="134"/>
      <c r="K14" s="134"/>
      <c r="L14" s="134"/>
      <c r="M14" s="43"/>
      <c r="N14" s="42"/>
      <c r="O14" s="43"/>
      <c r="P14" s="43"/>
      <c r="Q14" s="43">
        <f>'[1]Příjmy 2021'!Q14</f>
        <v>100</v>
      </c>
      <c r="R14" s="43">
        <v>50</v>
      </c>
      <c r="S14" s="43">
        <v>3</v>
      </c>
      <c r="T14" s="43">
        <f t="shared" si="0"/>
        <v>3.5999999999999996</v>
      </c>
      <c r="U14" s="38"/>
      <c r="Z14" s="39"/>
      <c r="AA14" s="38"/>
    </row>
    <row r="15" spans="1:27" ht="11.1" customHeight="1" x14ac:dyDescent="0.25">
      <c r="A15" s="40">
        <v>1344</v>
      </c>
      <c r="B15" s="41" t="s">
        <v>46</v>
      </c>
      <c r="C15" s="42">
        <v>3</v>
      </c>
      <c r="D15" s="43"/>
      <c r="E15" s="43"/>
      <c r="F15" s="43"/>
      <c r="G15" s="42"/>
      <c r="H15" s="134"/>
      <c r="I15" s="134"/>
      <c r="J15" s="134"/>
      <c r="K15" s="134"/>
      <c r="L15" s="134"/>
      <c r="M15" s="43"/>
      <c r="N15" s="42"/>
      <c r="O15" s="43"/>
      <c r="P15" s="43"/>
      <c r="Q15" s="43">
        <f>'[1]Příjmy 2021'!Q15</f>
        <v>3</v>
      </c>
      <c r="R15" s="43">
        <v>10</v>
      </c>
      <c r="S15" s="43">
        <v>0.4</v>
      </c>
      <c r="T15" s="43">
        <f t="shared" si="0"/>
        <v>0.48</v>
      </c>
      <c r="U15" s="38"/>
      <c r="Z15" s="39"/>
      <c r="AA15" s="38"/>
    </row>
    <row r="16" spans="1:27" ht="11.1" customHeight="1" x14ac:dyDescent="0.25">
      <c r="A16" s="40">
        <v>1361</v>
      </c>
      <c r="B16" s="41" t="s">
        <v>47</v>
      </c>
      <c r="C16" s="42">
        <v>40</v>
      </c>
      <c r="D16" s="43"/>
      <c r="E16" s="43"/>
      <c r="F16" s="43"/>
      <c r="G16" s="42"/>
      <c r="H16" s="134"/>
      <c r="I16" s="134"/>
      <c r="J16" s="134"/>
      <c r="K16" s="134"/>
      <c r="L16" s="134"/>
      <c r="M16" s="43"/>
      <c r="N16" s="42"/>
      <c r="O16" s="43"/>
      <c r="P16" s="43"/>
      <c r="Q16" s="43">
        <f>'[1]Příjmy 2021'!Q16</f>
        <v>40</v>
      </c>
      <c r="R16" s="43">
        <v>30</v>
      </c>
      <c r="S16" s="43">
        <v>23</v>
      </c>
      <c r="T16" s="43">
        <f t="shared" si="0"/>
        <v>27.599999999999998</v>
      </c>
      <c r="U16" s="38"/>
      <c r="Z16" s="39"/>
      <c r="AA16" s="38"/>
    </row>
    <row r="17" spans="1:27" ht="11.1" customHeight="1" x14ac:dyDescent="0.25">
      <c r="A17" s="40">
        <v>1381</v>
      </c>
      <c r="B17" s="41" t="s">
        <v>48</v>
      </c>
      <c r="C17" s="42">
        <v>120</v>
      </c>
      <c r="D17" s="43"/>
      <c r="E17" s="43"/>
      <c r="F17" s="43"/>
      <c r="G17" s="42"/>
      <c r="H17" s="134"/>
      <c r="I17" s="134"/>
      <c r="J17" s="134"/>
      <c r="K17" s="134"/>
      <c r="L17" s="134"/>
      <c r="M17" s="122">
        <v>100</v>
      </c>
      <c r="N17" s="42"/>
      <c r="O17" s="43"/>
      <c r="P17" s="43"/>
      <c r="Q17" s="43">
        <f>'[1]Příjmy 2021'!Q17</f>
        <v>220</v>
      </c>
      <c r="R17" s="43">
        <v>200</v>
      </c>
      <c r="S17" s="43">
        <v>161</v>
      </c>
      <c r="T17" s="43">
        <f t="shared" si="0"/>
        <v>193.2</v>
      </c>
      <c r="U17" s="38"/>
      <c r="Z17" s="39"/>
      <c r="AA17" s="38"/>
    </row>
    <row r="18" spans="1:27" ht="11.1" customHeight="1" x14ac:dyDescent="0.25">
      <c r="A18" s="40">
        <v>1511</v>
      </c>
      <c r="B18" s="41" t="s">
        <v>49</v>
      </c>
      <c r="C18" s="42">
        <v>1200</v>
      </c>
      <c r="D18" s="43"/>
      <c r="E18" s="43"/>
      <c r="F18" s="43"/>
      <c r="G18" s="42"/>
      <c r="H18" s="134"/>
      <c r="I18" s="134"/>
      <c r="J18" s="134"/>
      <c r="K18" s="134"/>
      <c r="L18" s="134"/>
      <c r="M18" s="122">
        <v>400</v>
      </c>
      <c r="N18" s="42"/>
      <c r="O18" s="43"/>
      <c r="P18" s="43"/>
      <c r="Q18" s="43">
        <f>'[1]Příjmy 2021'!Q18</f>
        <v>1600</v>
      </c>
      <c r="R18" s="43">
        <v>1600</v>
      </c>
      <c r="S18" s="43">
        <v>1168</v>
      </c>
      <c r="T18" s="43">
        <f t="shared" si="0"/>
        <v>1401.6</v>
      </c>
      <c r="U18" s="38"/>
      <c r="Z18" s="39"/>
      <c r="AA18" s="38"/>
    </row>
    <row r="19" spans="1:27" ht="12.75" customHeight="1" x14ac:dyDescent="0.25">
      <c r="A19" s="44"/>
      <c r="B19" s="45" t="s">
        <v>50</v>
      </c>
      <c r="C19" s="46">
        <f t="shared" ref="C19:P19" si="1">SUM(C5:C18)</f>
        <v>23650</v>
      </c>
      <c r="D19" s="47">
        <f t="shared" si="1"/>
        <v>0</v>
      </c>
      <c r="E19" s="47">
        <f t="shared" si="1"/>
        <v>0</v>
      </c>
      <c r="F19" s="47">
        <f t="shared" si="1"/>
        <v>0</v>
      </c>
      <c r="G19" s="47">
        <f t="shared" si="1"/>
        <v>0</v>
      </c>
      <c r="H19" s="135">
        <f t="shared" si="1"/>
        <v>0</v>
      </c>
      <c r="I19" s="135">
        <f t="shared" si="1"/>
        <v>42</v>
      </c>
      <c r="J19" s="135">
        <f t="shared" si="1"/>
        <v>15</v>
      </c>
      <c r="K19" s="135">
        <f t="shared" si="1"/>
        <v>0</v>
      </c>
      <c r="L19" s="135">
        <f t="shared" si="1"/>
        <v>-192</v>
      </c>
      <c r="M19" s="132">
        <f t="shared" si="1"/>
        <v>2100</v>
      </c>
      <c r="N19" s="46">
        <f t="shared" si="1"/>
        <v>0</v>
      </c>
      <c r="O19" s="47">
        <f t="shared" si="1"/>
        <v>0</v>
      </c>
      <c r="P19" s="47">
        <f t="shared" si="1"/>
        <v>0</v>
      </c>
      <c r="Q19" s="69">
        <f>'[1]Příjmy 2021'!Q19</f>
        <v>27265</v>
      </c>
      <c r="R19" s="47">
        <f>SUM(R5:R18)</f>
        <v>27810</v>
      </c>
      <c r="S19" s="47">
        <f t="shared" ref="S19:T19" si="2">SUM(S5:S18)</f>
        <v>24364.400000000001</v>
      </c>
      <c r="T19" s="47">
        <f t="shared" si="2"/>
        <v>29237.279999999995</v>
      </c>
      <c r="U19" s="48"/>
      <c r="Z19" s="39"/>
      <c r="AA19" s="49"/>
    </row>
    <row r="20" spans="1:27" ht="9" customHeight="1" x14ac:dyDescent="0.25">
      <c r="A20" s="44"/>
      <c r="B20" s="50"/>
      <c r="C20" s="51"/>
      <c r="D20" s="52"/>
      <c r="E20" s="52"/>
      <c r="F20" s="52"/>
      <c r="G20" s="51"/>
      <c r="H20" s="136"/>
      <c r="I20" s="136"/>
      <c r="J20" s="136"/>
      <c r="K20" s="136"/>
      <c r="L20" s="136"/>
      <c r="M20" s="52"/>
      <c r="N20" s="51"/>
      <c r="O20" s="52"/>
      <c r="P20" s="51"/>
      <c r="Q20" s="52"/>
      <c r="R20" s="52"/>
      <c r="S20" s="52"/>
      <c r="T20" s="52"/>
      <c r="U20" s="38"/>
      <c r="Z20" s="39"/>
      <c r="AA20" s="38"/>
    </row>
    <row r="21" spans="1:27" ht="11.25" customHeight="1" x14ac:dyDescent="0.25">
      <c r="A21" s="44"/>
      <c r="B21" s="50" t="s">
        <v>51</v>
      </c>
      <c r="C21" s="51"/>
      <c r="D21" s="52"/>
      <c r="E21" s="52"/>
      <c r="F21" s="52"/>
      <c r="G21" s="51"/>
      <c r="H21" s="136"/>
      <c r="I21" s="136"/>
      <c r="J21" s="136"/>
      <c r="K21" s="136"/>
      <c r="L21" s="136"/>
      <c r="M21" s="52"/>
      <c r="N21" s="51"/>
      <c r="O21" s="52"/>
      <c r="P21" s="51"/>
      <c r="Q21" s="52"/>
      <c r="R21" s="52"/>
      <c r="S21" s="52"/>
      <c r="T21" s="52"/>
      <c r="U21" s="38"/>
      <c r="Z21" s="39"/>
      <c r="AA21" s="38"/>
    </row>
    <row r="22" spans="1:27" ht="11.1" customHeight="1" x14ac:dyDescent="0.25">
      <c r="A22" s="40" t="s">
        <v>52</v>
      </c>
      <c r="B22" s="53" t="s">
        <v>53</v>
      </c>
      <c r="C22" s="42">
        <v>520</v>
      </c>
      <c r="D22" s="43"/>
      <c r="E22" s="43"/>
      <c r="F22" s="43"/>
      <c r="G22" s="42"/>
      <c r="H22" s="134"/>
      <c r="I22" s="134"/>
      <c r="J22" s="134"/>
      <c r="K22" s="134"/>
      <c r="L22" s="134"/>
      <c r="M22" s="43"/>
      <c r="N22" s="42"/>
      <c r="O22" s="43"/>
      <c r="P22" s="43"/>
      <c r="Q22" s="43">
        <f>'[1]Příjmy 2021'!Q22</f>
        <v>520</v>
      </c>
      <c r="R22" s="43">
        <v>400</v>
      </c>
      <c r="S22" s="43">
        <v>283</v>
      </c>
      <c r="T22" s="43">
        <f t="shared" si="0"/>
        <v>339.59999999999997</v>
      </c>
      <c r="U22" s="38"/>
      <c r="X22" s="54"/>
      <c r="Z22" s="39"/>
      <c r="AA22" s="38"/>
    </row>
    <row r="23" spans="1:27" ht="11.1" customHeight="1" x14ac:dyDescent="0.25">
      <c r="A23" s="40">
        <v>2122</v>
      </c>
      <c r="B23" s="55" t="s">
        <v>54</v>
      </c>
      <c r="C23" s="42">
        <v>40</v>
      </c>
      <c r="D23" s="43"/>
      <c r="E23" s="43"/>
      <c r="F23" s="43"/>
      <c r="G23" s="42"/>
      <c r="H23" s="134"/>
      <c r="I23" s="134"/>
      <c r="J23" s="134">
        <v>40</v>
      </c>
      <c r="K23" s="134">
        <v>40</v>
      </c>
      <c r="L23" s="134"/>
      <c r="M23" s="122">
        <v>60</v>
      </c>
      <c r="N23" s="42"/>
      <c r="O23" s="43"/>
      <c r="P23" s="43"/>
      <c r="Q23" s="43">
        <f>'[1]Příjmy 2021'!Q23</f>
        <v>180</v>
      </c>
      <c r="R23" s="43">
        <v>140</v>
      </c>
      <c r="S23" s="43">
        <v>159</v>
      </c>
      <c r="T23" s="43">
        <f t="shared" si="0"/>
        <v>190.79999999999998</v>
      </c>
      <c r="U23" s="38"/>
      <c r="X23" s="54"/>
      <c r="Z23" s="39"/>
      <c r="AA23" s="38"/>
    </row>
    <row r="24" spans="1:27" ht="11.1" customHeight="1" x14ac:dyDescent="0.25">
      <c r="A24" s="56">
        <v>2141</v>
      </c>
      <c r="B24" s="57" t="s">
        <v>55</v>
      </c>
      <c r="C24" s="42"/>
      <c r="D24" s="43"/>
      <c r="E24" s="43"/>
      <c r="F24" s="43"/>
      <c r="G24" s="42"/>
      <c r="H24" s="134">
        <v>20</v>
      </c>
      <c r="I24" s="134"/>
      <c r="J24" s="134"/>
      <c r="K24" s="134"/>
      <c r="L24" s="134">
        <v>20</v>
      </c>
      <c r="M24" s="43"/>
      <c r="N24" s="42"/>
      <c r="O24" s="43"/>
      <c r="P24" s="43"/>
      <c r="Q24" s="43">
        <f>'[1]Příjmy 2021'!Q24</f>
        <v>40</v>
      </c>
      <c r="R24" s="43"/>
      <c r="S24" s="43">
        <v>12</v>
      </c>
      <c r="T24" s="43">
        <f t="shared" si="0"/>
        <v>14.399999999999999</v>
      </c>
      <c r="U24" s="38"/>
      <c r="X24" s="54"/>
      <c r="Z24" s="39"/>
      <c r="AA24" s="38"/>
    </row>
    <row r="25" spans="1:27" ht="11.1" customHeight="1" x14ac:dyDescent="0.25">
      <c r="A25" s="40">
        <v>2310</v>
      </c>
      <c r="B25" s="55" t="s">
        <v>56</v>
      </c>
      <c r="C25" s="42">
        <v>94</v>
      </c>
      <c r="D25" s="43"/>
      <c r="E25" s="43"/>
      <c r="F25" s="43"/>
      <c r="G25" s="42"/>
      <c r="H25" s="134"/>
      <c r="I25" s="134">
        <v>18</v>
      </c>
      <c r="J25" s="134"/>
      <c r="K25" s="134"/>
      <c r="L25" s="134"/>
      <c r="M25" s="43"/>
      <c r="N25" s="42"/>
      <c r="O25" s="43"/>
      <c r="P25" s="43"/>
      <c r="Q25" s="43">
        <f>'[1]Příjmy 2021'!Q25</f>
        <v>112</v>
      </c>
      <c r="R25" s="43">
        <v>112</v>
      </c>
      <c r="S25" s="43">
        <v>112</v>
      </c>
      <c r="T25" s="43">
        <f t="shared" si="0"/>
        <v>134.4</v>
      </c>
      <c r="U25" s="38"/>
      <c r="X25" s="54"/>
      <c r="Z25" s="39"/>
      <c r="AA25" s="38"/>
    </row>
    <row r="26" spans="1:27" ht="11.1" customHeight="1" x14ac:dyDescent="0.25">
      <c r="A26" s="40">
        <v>2321</v>
      </c>
      <c r="B26" s="53" t="s">
        <v>57</v>
      </c>
      <c r="C26" s="42">
        <v>1200</v>
      </c>
      <c r="D26" s="43"/>
      <c r="E26" s="43"/>
      <c r="F26" s="43"/>
      <c r="G26" s="42"/>
      <c r="H26" s="134"/>
      <c r="I26" s="134"/>
      <c r="J26" s="134"/>
      <c r="K26" s="134"/>
      <c r="L26" s="134">
        <v>-100</v>
      </c>
      <c r="M26" s="43"/>
      <c r="N26" s="42"/>
      <c r="O26" s="43"/>
      <c r="P26" s="43"/>
      <c r="Q26" s="43">
        <f>'[1]Příjmy 2021'!Q26</f>
        <v>1100</v>
      </c>
      <c r="R26" s="43">
        <v>1300</v>
      </c>
      <c r="S26" s="43">
        <v>1031</v>
      </c>
      <c r="T26" s="43">
        <f t="shared" si="0"/>
        <v>1237.2</v>
      </c>
      <c r="U26" s="38"/>
      <c r="X26" s="54"/>
      <c r="Z26" s="39"/>
      <c r="AA26" s="38"/>
    </row>
    <row r="27" spans="1:27" s="14" customFormat="1" ht="11.1" customHeight="1" x14ac:dyDescent="0.25">
      <c r="A27" s="56">
        <v>2460</v>
      </c>
      <c r="B27" s="55" t="s">
        <v>236</v>
      </c>
      <c r="C27" s="43"/>
      <c r="D27" s="43"/>
      <c r="E27" s="43"/>
      <c r="F27" s="43"/>
      <c r="G27" s="43"/>
      <c r="H27" s="134"/>
      <c r="I27" s="134">
        <v>2</v>
      </c>
      <c r="J27" s="134"/>
      <c r="K27" s="134"/>
      <c r="L27" s="134"/>
      <c r="M27" s="43"/>
      <c r="N27" s="43"/>
      <c r="O27" s="43"/>
      <c r="P27" s="43"/>
      <c r="Q27" s="43">
        <f>'[1]Příjmy 2021'!Q27</f>
        <v>2</v>
      </c>
      <c r="R27" s="43"/>
      <c r="S27" s="43">
        <v>2</v>
      </c>
      <c r="T27" s="43">
        <f t="shared" si="0"/>
        <v>2.4</v>
      </c>
      <c r="U27" s="38"/>
      <c r="X27" s="54"/>
      <c r="Z27" s="39"/>
      <c r="AA27" s="38"/>
    </row>
    <row r="28" spans="1:27" ht="11.1" customHeight="1" x14ac:dyDescent="0.25">
      <c r="A28" s="40">
        <v>3314</v>
      </c>
      <c r="B28" s="55" t="s">
        <v>58</v>
      </c>
      <c r="C28" s="42">
        <v>10</v>
      </c>
      <c r="D28" s="43"/>
      <c r="E28" s="43"/>
      <c r="F28" s="43"/>
      <c r="G28" s="42"/>
      <c r="H28" s="134"/>
      <c r="I28" s="134"/>
      <c r="J28" s="134"/>
      <c r="K28" s="42"/>
      <c r="L28" s="134"/>
      <c r="M28" s="43"/>
      <c r="N28" s="42"/>
      <c r="O28" s="43"/>
      <c r="P28" s="43"/>
      <c r="Q28" s="43">
        <f>'[1]Příjmy 2021'!Q28</f>
        <v>10</v>
      </c>
      <c r="R28" s="43">
        <v>10</v>
      </c>
      <c r="S28" s="43">
        <v>1</v>
      </c>
      <c r="T28" s="43">
        <f t="shared" si="0"/>
        <v>1.2</v>
      </c>
      <c r="U28" s="38"/>
      <c r="X28" s="54"/>
      <c r="Z28" s="39"/>
      <c r="AA28" s="38"/>
    </row>
    <row r="29" spans="1:27" ht="11.1" customHeight="1" x14ac:dyDescent="0.25">
      <c r="A29" s="40">
        <v>3319</v>
      </c>
      <c r="B29" s="55" t="s">
        <v>59</v>
      </c>
      <c r="C29" s="42">
        <v>112</v>
      </c>
      <c r="D29" s="43"/>
      <c r="E29" s="43"/>
      <c r="F29" s="43"/>
      <c r="G29" s="42"/>
      <c r="H29" s="134"/>
      <c r="I29" s="134"/>
      <c r="J29" s="134"/>
      <c r="K29" s="42"/>
      <c r="L29" s="134"/>
      <c r="M29" s="43"/>
      <c r="N29" s="42"/>
      <c r="O29" s="43"/>
      <c r="P29" s="43"/>
      <c r="Q29" s="43">
        <f>'[1]Příjmy 2021'!Q29</f>
        <v>137</v>
      </c>
      <c r="R29" s="43">
        <v>120</v>
      </c>
      <c r="S29" s="43">
        <v>97</v>
      </c>
      <c r="T29" s="43">
        <f t="shared" si="0"/>
        <v>116.39999999999999</v>
      </c>
      <c r="U29" s="38"/>
      <c r="X29" s="54"/>
      <c r="Z29" s="39"/>
      <c r="AA29" s="38"/>
    </row>
    <row r="30" spans="1:27" ht="11.1" customHeight="1" x14ac:dyDescent="0.25">
      <c r="A30" s="40">
        <v>3341</v>
      </c>
      <c r="B30" s="53" t="s">
        <v>60</v>
      </c>
      <c r="C30" s="42">
        <v>2</v>
      </c>
      <c r="D30" s="43"/>
      <c r="E30" s="43"/>
      <c r="F30" s="43"/>
      <c r="G30" s="42"/>
      <c r="H30" s="134"/>
      <c r="I30" s="134"/>
      <c r="J30" s="134"/>
      <c r="K30" s="42"/>
      <c r="L30" s="134"/>
      <c r="M30" s="43"/>
      <c r="N30" s="42"/>
      <c r="O30" s="43"/>
      <c r="P30" s="43"/>
      <c r="Q30" s="43">
        <f>'[1]Příjmy 2021'!Q30</f>
        <v>2</v>
      </c>
      <c r="R30" s="43">
        <v>1</v>
      </c>
      <c r="S30" s="43">
        <v>0.5</v>
      </c>
      <c r="T30" s="43">
        <f t="shared" si="0"/>
        <v>0.6</v>
      </c>
      <c r="U30" s="38"/>
      <c r="X30" s="54"/>
      <c r="Z30" s="39"/>
      <c r="AA30" s="38"/>
    </row>
    <row r="31" spans="1:27" ht="11.1" customHeight="1" x14ac:dyDescent="0.25">
      <c r="A31" s="40">
        <v>3349</v>
      </c>
      <c r="B31" s="53" t="s">
        <v>61</v>
      </c>
      <c r="C31" s="42">
        <v>4</v>
      </c>
      <c r="D31" s="43"/>
      <c r="E31" s="43"/>
      <c r="F31" s="43"/>
      <c r="G31" s="42"/>
      <c r="H31" s="134"/>
      <c r="I31" s="134"/>
      <c r="J31" s="134"/>
      <c r="K31" s="42"/>
      <c r="L31" s="134"/>
      <c r="M31" s="43"/>
      <c r="N31" s="42"/>
      <c r="O31" s="43"/>
      <c r="P31" s="43"/>
      <c r="Q31" s="43">
        <f>'[1]Příjmy 2021'!Q31</f>
        <v>4</v>
      </c>
      <c r="R31" s="43">
        <v>2</v>
      </c>
      <c r="S31" s="43">
        <v>2.6</v>
      </c>
      <c r="T31" s="43">
        <f t="shared" si="0"/>
        <v>3.12</v>
      </c>
      <c r="U31" s="38"/>
      <c r="X31" s="54"/>
      <c r="Z31" s="39"/>
      <c r="AA31" s="38"/>
    </row>
    <row r="32" spans="1:27" ht="11.1" customHeight="1" x14ac:dyDescent="0.25">
      <c r="A32" s="40">
        <v>3412</v>
      </c>
      <c r="B32" s="41" t="s">
        <v>62</v>
      </c>
      <c r="C32" s="42">
        <v>0</v>
      </c>
      <c r="D32" s="43"/>
      <c r="E32" s="43"/>
      <c r="F32" s="43"/>
      <c r="G32" s="42"/>
      <c r="H32" s="134"/>
      <c r="I32" s="134"/>
      <c r="J32" s="134">
        <v>15</v>
      </c>
      <c r="K32" s="42"/>
      <c r="L32" s="134"/>
      <c r="M32" s="43"/>
      <c r="N32" s="42"/>
      <c r="O32" s="43"/>
      <c r="P32" s="43"/>
      <c r="Q32" s="43">
        <f>'[1]Příjmy 2021'!Q32</f>
        <v>15</v>
      </c>
      <c r="R32" s="43">
        <v>10</v>
      </c>
      <c r="S32" s="43">
        <v>10.5</v>
      </c>
      <c r="T32" s="43">
        <f t="shared" si="0"/>
        <v>12.6</v>
      </c>
      <c r="U32" s="38"/>
      <c r="X32" s="54"/>
      <c r="Z32" s="39"/>
      <c r="AA32" s="38"/>
    </row>
    <row r="33" spans="1:27" ht="11.1" customHeight="1" x14ac:dyDescent="0.25">
      <c r="A33" s="40">
        <v>3421</v>
      </c>
      <c r="B33" s="41" t="s">
        <v>63</v>
      </c>
      <c r="C33" s="42">
        <v>3</v>
      </c>
      <c r="D33" s="43"/>
      <c r="E33" s="43"/>
      <c r="F33" s="43"/>
      <c r="G33" s="42"/>
      <c r="H33" s="134"/>
      <c r="I33" s="134"/>
      <c r="J33" s="134"/>
      <c r="K33" s="42"/>
      <c r="L33" s="134"/>
      <c r="M33" s="43"/>
      <c r="N33" s="42"/>
      <c r="O33" s="43"/>
      <c r="P33" s="43"/>
      <c r="Q33" s="43">
        <f>'[1]Příjmy 2021'!Q33</f>
        <v>3</v>
      </c>
      <c r="R33" s="43">
        <v>2</v>
      </c>
      <c r="S33" s="43">
        <v>2</v>
      </c>
      <c r="T33" s="43">
        <f t="shared" si="0"/>
        <v>2.4</v>
      </c>
      <c r="U33" s="38"/>
      <c r="X33" s="54"/>
      <c r="Z33" s="39"/>
      <c r="AA33" s="38"/>
    </row>
    <row r="34" spans="1:27" ht="11.1" customHeight="1" x14ac:dyDescent="0.25">
      <c r="A34" s="40">
        <v>3511</v>
      </c>
      <c r="B34" s="41" t="s">
        <v>64</v>
      </c>
      <c r="C34" s="42">
        <v>150</v>
      </c>
      <c r="D34" s="43"/>
      <c r="E34" s="43"/>
      <c r="F34" s="43"/>
      <c r="G34" s="42"/>
      <c r="H34" s="134"/>
      <c r="I34" s="134"/>
      <c r="J34" s="43"/>
      <c r="K34" s="42"/>
      <c r="L34" s="134"/>
      <c r="M34" s="43"/>
      <c r="N34" s="42"/>
      <c r="O34" s="43"/>
      <c r="P34" s="43"/>
      <c r="Q34" s="43">
        <f>'[1]Příjmy 2021'!Q34</f>
        <v>150</v>
      </c>
      <c r="R34" s="43">
        <v>150</v>
      </c>
      <c r="S34" s="43">
        <v>81.599999999999994</v>
      </c>
      <c r="T34" s="43">
        <f t="shared" si="0"/>
        <v>97.919999999999987</v>
      </c>
      <c r="U34" s="38"/>
      <c r="X34" s="54"/>
      <c r="Z34" s="39"/>
      <c r="AA34" s="38"/>
    </row>
    <row r="35" spans="1:27" ht="11.1" customHeight="1" x14ac:dyDescent="0.25">
      <c r="A35" s="40" t="s">
        <v>65</v>
      </c>
      <c r="B35" s="53" t="s">
        <v>66</v>
      </c>
      <c r="C35" s="42">
        <v>1340</v>
      </c>
      <c r="D35" s="43"/>
      <c r="E35" s="43"/>
      <c r="F35" s="43"/>
      <c r="G35" s="42"/>
      <c r="H35" s="134"/>
      <c r="I35" s="134"/>
      <c r="J35" s="43"/>
      <c r="K35" s="42"/>
      <c r="L35" s="134">
        <v>-180</v>
      </c>
      <c r="M35" s="43"/>
      <c r="N35" s="42"/>
      <c r="O35" s="43"/>
      <c r="P35" s="43"/>
      <c r="Q35" s="43">
        <f>'[1]Příjmy 2021'!Q35</f>
        <v>1160</v>
      </c>
      <c r="R35" s="43">
        <v>1200</v>
      </c>
      <c r="S35" s="43">
        <v>1066</v>
      </c>
      <c r="T35" s="43">
        <f t="shared" si="0"/>
        <v>1279.2</v>
      </c>
      <c r="U35" s="38"/>
      <c r="X35" s="54"/>
      <c r="Z35" s="39"/>
      <c r="AA35" s="38"/>
    </row>
    <row r="36" spans="1:27" ht="11.1" customHeight="1" x14ac:dyDescent="0.25">
      <c r="A36" s="40">
        <v>3613</v>
      </c>
      <c r="B36" s="58" t="s">
        <v>67</v>
      </c>
      <c r="C36" s="42">
        <v>350</v>
      </c>
      <c r="D36" s="43"/>
      <c r="E36" s="43"/>
      <c r="F36" s="43"/>
      <c r="G36" s="42"/>
      <c r="H36" s="134">
        <v>-50</v>
      </c>
      <c r="I36" s="134"/>
      <c r="J36" s="43"/>
      <c r="K36" s="42"/>
      <c r="L36" s="134"/>
      <c r="M36" s="43"/>
      <c r="N36" s="42"/>
      <c r="O36" s="43"/>
      <c r="P36" s="43"/>
      <c r="Q36" s="43">
        <f>'[1]Příjmy 2021'!Q36</f>
        <v>300</v>
      </c>
      <c r="R36" s="43">
        <v>350</v>
      </c>
      <c r="S36" s="43">
        <v>363</v>
      </c>
      <c r="T36" s="43">
        <f t="shared" si="0"/>
        <v>435.59999999999997</v>
      </c>
      <c r="U36" s="38"/>
      <c r="X36" s="54"/>
      <c r="Z36" s="39"/>
      <c r="AA36" s="38"/>
    </row>
    <row r="37" spans="1:27" ht="11.1" customHeight="1" x14ac:dyDescent="0.25">
      <c r="A37" s="59">
        <v>3613</v>
      </c>
      <c r="B37" s="58" t="s">
        <v>68</v>
      </c>
      <c r="C37" s="42"/>
      <c r="D37" s="43"/>
      <c r="E37" s="43"/>
      <c r="F37" s="43"/>
      <c r="G37" s="43">
        <v>20</v>
      </c>
      <c r="H37" s="134"/>
      <c r="I37" s="134">
        <v>-20</v>
      </c>
      <c r="J37" s="43"/>
      <c r="K37" s="42"/>
      <c r="L37" s="134"/>
      <c r="M37" s="43"/>
      <c r="N37" s="42"/>
      <c r="O37" s="43"/>
      <c r="P37" s="43"/>
      <c r="Q37" s="43">
        <f>'[1]Příjmy 2021'!Q37</f>
        <v>0</v>
      </c>
      <c r="R37" s="43"/>
      <c r="S37" s="43">
        <v>0</v>
      </c>
      <c r="T37" s="43">
        <f t="shared" si="0"/>
        <v>0</v>
      </c>
      <c r="U37" s="38"/>
      <c r="X37" s="54"/>
      <c r="Z37" s="39"/>
      <c r="AA37" s="38"/>
    </row>
    <row r="38" spans="1:27" ht="11.1" customHeight="1" x14ac:dyDescent="0.25">
      <c r="A38" s="40">
        <v>3632</v>
      </c>
      <c r="B38" s="58" t="s">
        <v>69</v>
      </c>
      <c r="C38" s="42">
        <v>15</v>
      </c>
      <c r="D38" s="43"/>
      <c r="E38" s="43"/>
      <c r="F38" s="43"/>
      <c r="G38" s="42"/>
      <c r="H38" s="134"/>
      <c r="I38" s="134"/>
      <c r="J38" s="43"/>
      <c r="K38" s="42"/>
      <c r="L38" s="134"/>
      <c r="M38" s="43"/>
      <c r="N38" s="42"/>
      <c r="O38" s="43"/>
      <c r="P38" s="43"/>
      <c r="Q38" s="43">
        <f>'[1]Příjmy 2021'!Q38</f>
        <v>15</v>
      </c>
      <c r="R38" s="43">
        <v>10</v>
      </c>
      <c r="S38" s="43">
        <v>4</v>
      </c>
      <c r="T38" s="43">
        <f t="shared" si="0"/>
        <v>4.8</v>
      </c>
      <c r="U38" s="38"/>
      <c r="X38" s="54"/>
      <c r="Z38" s="39"/>
      <c r="AA38" s="38"/>
    </row>
    <row r="39" spans="1:27" ht="21" x14ac:dyDescent="0.25">
      <c r="A39" s="40" t="s">
        <v>70</v>
      </c>
      <c r="B39" s="60" t="s">
        <v>71</v>
      </c>
      <c r="C39" s="42">
        <v>1500</v>
      </c>
      <c r="D39" s="43"/>
      <c r="E39" s="43"/>
      <c r="F39" s="43"/>
      <c r="G39" s="42"/>
      <c r="H39" s="134"/>
      <c r="I39" s="134"/>
      <c r="J39" s="43"/>
      <c r="K39" s="42"/>
      <c r="L39" s="134">
        <v>-200</v>
      </c>
      <c r="M39" s="43"/>
      <c r="N39" s="42"/>
      <c r="O39" s="43"/>
      <c r="P39" s="43"/>
      <c r="Q39" s="43">
        <f>'[1]Příjmy 2021'!Q39</f>
        <v>1300</v>
      </c>
      <c r="R39" s="43">
        <v>400</v>
      </c>
      <c r="S39" s="43">
        <v>121.6</v>
      </c>
      <c r="T39" s="43">
        <f t="shared" si="0"/>
        <v>145.91999999999999</v>
      </c>
      <c r="U39" s="38"/>
      <c r="X39" s="54"/>
      <c r="Z39" s="39"/>
      <c r="AA39" s="38"/>
    </row>
    <row r="40" spans="1:27" ht="11.1" customHeight="1" x14ac:dyDescent="0.25">
      <c r="A40" s="40" t="s">
        <v>72</v>
      </c>
      <c r="B40" s="53" t="s">
        <v>254</v>
      </c>
      <c r="C40" s="42">
        <v>150</v>
      </c>
      <c r="D40" s="43"/>
      <c r="E40" s="43"/>
      <c r="F40" s="43"/>
      <c r="G40" s="42"/>
      <c r="H40" s="134"/>
      <c r="I40" s="134"/>
      <c r="J40" s="43"/>
      <c r="K40" s="42"/>
      <c r="L40" s="134"/>
      <c r="M40" s="43"/>
      <c r="N40" s="42"/>
      <c r="O40" s="43"/>
      <c r="P40" s="43"/>
      <c r="Q40" s="43">
        <f>'[1]Příjmy 2021'!Q40</f>
        <v>150</v>
      </c>
      <c r="R40" s="122">
        <v>8</v>
      </c>
      <c r="S40" s="43">
        <v>111</v>
      </c>
      <c r="T40" s="43">
        <f t="shared" si="0"/>
        <v>133.19999999999999</v>
      </c>
      <c r="U40" s="38"/>
      <c r="X40" s="54"/>
      <c r="Z40" s="39"/>
      <c r="AA40" s="38"/>
    </row>
    <row r="41" spans="1:27" ht="11.1" customHeight="1" x14ac:dyDescent="0.25">
      <c r="A41" s="40">
        <v>3723</v>
      </c>
      <c r="B41" s="53" t="s">
        <v>73</v>
      </c>
      <c r="C41" s="42">
        <v>40</v>
      </c>
      <c r="D41" s="43"/>
      <c r="E41" s="43"/>
      <c r="F41" s="43"/>
      <c r="G41" s="42"/>
      <c r="H41" s="134"/>
      <c r="I41" s="134"/>
      <c r="J41" s="43"/>
      <c r="K41" s="42"/>
      <c r="L41" s="134"/>
      <c r="M41" s="122">
        <v>20</v>
      </c>
      <c r="N41" s="42"/>
      <c r="O41" s="43"/>
      <c r="P41" s="43"/>
      <c r="Q41" s="43">
        <f>'[1]Příjmy 2021'!Q41</f>
        <v>60</v>
      </c>
      <c r="R41" s="43">
        <v>40</v>
      </c>
      <c r="S41" s="43">
        <v>33</v>
      </c>
      <c r="T41" s="43">
        <f t="shared" si="0"/>
        <v>39.6</v>
      </c>
      <c r="U41" s="38"/>
      <c r="X41" s="54"/>
      <c r="Z41" s="39"/>
      <c r="AA41" s="38"/>
    </row>
    <row r="42" spans="1:27" ht="11.1" customHeight="1" x14ac:dyDescent="0.25">
      <c r="A42" s="40" t="s">
        <v>74</v>
      </c>
      <c r="B42" s="53" t="s">
        <v>75</v>
      </c>
      <c r="C42" s="42">
        <v>400</v>
      </c>
      <c r="D42" s="43"/>
      <c r="E42" s="43"/>
      <c r="F42" s="43"/>
      <c r="G42" s="42"/>
      <c r="H42" s="134"/>
      <c r="I42" s="134"/>
      <c r="J42" s="43"/>
      <c r="K42" s="42"/>
      <c r="L42" s="134"/>
      <c r="M42" s="43"/>
      <c r="N42" s="42"/>
      <c r="O42" s="43"/>
      <c r="P42" s="43"/>
      <c r="Q42" s="43">
        <f>'[1]Příjmy 2021'!Q42</f>
        <v>400</v>
      </c>
      <c r="R42" s="43">
        <v>300</v>
      </c>
      <c r="S42" s="43">
        <v>267</v>
      </c>
      <c r="T42" s="43">
        <f t="shared" si="0"/>
        <v>320.39999999999998</v>
      </c>
      <c r="U42" s="38"/>
      <c r="X42" s="54"/>
      <c r="Z42" s="39"/>
      <c r="AA42" s="38"/>
    </row>
    <row r="43" spans="1:27" s="14" customFormat="1" ht="11.1" customHeight="1" x14ac:dyDescent="0.25">
      <c r="A43" s="56">
        <v>3729</v>
      </c>
      <c r="B43" s="53" t="s">
        <v>245</v>
      </c>
      <c r="C43" s="43"/>
      <c r="D43" s="43"/>
      <c r="E43" s="43"/>
      <c r="F43" s="43"/>
      <c r="G43" s="43"/>
      <c r="H43" s="134"/>
      <c r="I43" s="134"/>
      <c r="J43" s="43"/>
      <c r="K43" s="43"/>
      <c r="L43" s="134"/>
      <c r="M43" s="122">
        <v>10</v>
      </c>
      <c r="N43" s="43"/>
      <c r="O43" s="43"/>
      <c r="P43" s="43"/>
      <c r="Q43" s="43">
        <f>'[1]Příjmy 2021'!Q43</f>
        <v>10</v>
      </c>
      <c r="R43" s="43"/>
      <c r="S43" s="43">
        <v>10</v>
      </c>
      <c r="T43" s="43">
        <f t="shared" si="0"/>
        <v>12</v>
      </c>
      <c r="U43" s="38"/>
      <c r="X43" s="54"/>
      <c r="Z43" s="39"/>
      <c r="AA43" s="38"/>
    </row>
    <row r="44" spans="1:27" ht="11.1" customHeight="1" x14ac:dyDescent="0.25">
      <c r="A44" s="40">
        <v>3745</v>
      </c>
      <c r="B44" s="53" t="s">
        <v>76</v>
      </c>
      <c r="C44" s="42">
        <v>0</v>
      </c>
      <c r="D44" s="43"/>
      <c r="E44" s="43"/>
      <c r="F44" s="43"/>
      <c r="G44" s="42"/>
      <c r="H44" s="134"/>
      <c r="I44" s="134"/>
      <c r="J44" s="42"/>
      <c r="K44" s="42"/>
      <c r="L44" s="134">
        <v>950</v>
      </c>
      <c r="M44" s="43"/>
      <c r="N44" s="42"/>
      <c r="O44" s="43"/>
      <c r="P44" s="43"/>
      <c r="Q44" s="43">
        <f>'[1]Příjmy 2021'!Q44</f>
        <v>950</v>
      </c>
      <c r="R44" s="43">
        <v>0</v>
      </c>
      <c r="S44" s="43">
        <v>950</v>
      </c>
      <c r="T44" s="43">
        <f t="shared" si="0"/>
        <v>1140</v>
      </c>
      <c r="U44" s="38"/>
      <c r="X44" s="54"/>
      <c r="Z44" s="39"/>
      <c r="AA44" s="38"/>
    </row>
    <row r="45" spans="1:27" ht="11.1" customHeight="1" x14ac:dyDescent="0.25">
      <c r="A45" s="40">
        <v>3399</v>
      </c>
      <c r="B45" s="53" t="s">
        <v>77</v>
      </c>
      <c r="C45" s="42">
        <v>0</v>
      </c>
      <c r="D45" s="43"/>
      <c r="E45" s="43"/>
      <c r="F45" s="43"/>
      <c r="G45" s="42"/>
      <c r="H45" s="134"/>
      <c r="I45" s="134"/>
      <c r="J45" s="42"/>
      <c r="K45" s="42"/>
      <c r="L45" s="134"/>
      <c r="M45" s="43"/>
      <c r="N45" s="42"/>
      <c r="O45" s="43"/>
      <c r="P45" s="43"/>
      <c r="Q45" s="43">
        <f>'[1]Příjmy 2021'!Q45</f>
        <v>0</v>
      </c>
      <c r="R45" s="43"/>
      <c r="S45" s="43"/>
      <c r="T45" s="43">
        <f t="shared" si="0"/>
        <v>0</v>
      </c>
      <c r="U45" s="38"/>
      <c r="X45" s="54"/>
      <c r="Z45" s="39"/>
      <c r="AA45" s="38"/>
    </row>
    <row r="46" spans="1:27" ht="11.1" customHeight="1" x14ac:dyDescent="0.25">
      <c r="A46" s="40">
        <v>4351</v>
      </c>
      <c r="B46" s="53" t="s">
        <v>226</v>
      </c>
      <c r="C46" s="42">
        <v>0</v>
      </c>
      <c r="D46" s="43"/>
      <c r="E46" s="61"/>
      <c r="F46" s="43"/>
      <c r="G46" s="42"/>
      <c r="H46" s="134"/>
      <c r="I46" s="134"/>
      <c r="J46" s="42"/>
      <c r="K46" s="42"/>
      <c r="L46" s="134"/>
      <c r="M46" s="43"/>
      <c r="N46" s="42"/>
      <c r="O46" s="43"/>
      <c r="P46" s="43"/>
      <c r="Q46" s="43">
        <f>'[1]Příjmy 2021'!Q46</f>
        <v>0</v>
      </c>
      <c r="R46" s="43"/>
      <c r="S46" s="43"/>
      <c r="T46" s="43">
        <f t="shared" si="0"/>
        <v>0</v>
      </c>
      <c r="U46" s="38"/>
      <c r="X46" s="54"/>
      <c r="Z46" s="39"/>
      <c r="AA46" s="38"/>
    </row>
    <row r="47" spans="1:27" ht="11.1" customHeight="1" x14ac:dyDescent="0.25">
      <c r="A47" s="151">
        <v>5512</v>
      </c>
      <c r="B47" s="53" t="s">
        <v>79</v>
      </c>
      <c r="C47" s="42">
        <v>0</v>
      </c>
      <c r="D47" s="43"/>
      <c r="E47" s="43"/>
      <c r="F47" s="43"/>
      <c r="G47" s="42"/>
      <c r="H47" s="134">
        <v>25</v>
      </c>
      <c r="I47" s="134">
        <v>-25</v>
      </c>
      <c r="J47" s="42"/>
      <c r="K47" s="42"/>
      <c r="L47" s="134"/>
      <c r="M47" s="43"/>
      <c r="N47" s="42"/>
      <c r="O47" s="43"/>
      <c r="P47" s="43"/>
      <c r="Q47" s="43">
        <f>'[1]Příjmy 2021'!Q47</f>
        <v>0</v>
      </c>
      <c r="R47" s="43"/>
      <c r="S47" s="43"/>
      <c r="T47" s="43">
        <f t="shared" si="0"/>
        <v>0</v>
      </c>
      <c r="U47" s="38"/>
      <c r="X47" s="54"/>
      <c r="Z47" s="39"/>
      <c r="AA47" s="38"/>
    </row>
    <row r="48" spans="1:27" ht="10.95" customHeight="1" x14ac:dyDescent="0.25">
      <c r="A48" s="40" t="s">
        <v>80</v>
      </c>
      <c r="B48" s="53" t="s">
        <v>81</v>
      </c>
      <c r="C48" s="42">
        <v>20</v>
      </c>
      <c r="D48" s="43"/>
      <c r="E48" s="43"/>
      <c r="F48" s="43"/>
      <c r="G48" s="42"/>
      <c r="H48" s="134"/>
      <c r="I48" s="134"/>
      <c r="J48" s="134"/>
      <c r="K48" s="42"/>
      <c r="L48" s="134"/>
      <c r="M48" s="43"/>
      <c r="N48" s="42"/>
      <c r="O48" s="43"/>
      <c r="P48" s="43"/>
      <c r="Q48" s="43">
        <f>'[1]Příjmy 2021'!Q48</f>
        <v>20</v>
      </c>
      <c r="R48" s="43">
        <v>15</v>
      </c>
      <c r="S48" s="43">
        <v>11</v>
      </c>
      <c r="T48" s="43">
        <f t="shared" si="0"/>
        <v>13.2</v>
      </c>
      <c r="U48" s="49"/>
      <c r="X48" s="62"/>
      <c r="Z48" s="39"/>
      <c r="AA48" s="49"/>
    </row>
    <row r="49" spans="1:28" ht="10.95" customHeight="1" x14ac:dyDescent="0.25">
      <c r="A49" s="40" t="s">
        <v>82</v>
      </c>
      <c r="B49" s="53" t="s">
        <v>83</v>
      </c>
      <c r="C49" s="42">
        <v>50</v>
      </c>
      <c r="D49" s="43"/>
      <c r="E49" s="43"/>
      <c r="F49" s="43"/>
      <c r="G49" s="42"/>
      <c r="H49" s="134"/>
      <c r="I49" s="134"/>
      <c r="J49" s="134"/>
      <c r="K49" s="42"/>
      <c r="L49" s="134"/>
      <c r="M49" s="43"/>
      <c r="N49" s="42"/>
      <c r="O49" s="43"/>
      <c r="P49" s="43"/>
      <c r="Q49" s="43">
        <f>'[1]Příjmy 2021'!Q49</f>
        <v>50</v>
      </c>
      <c r="R49" s="43">
        <v>40</v>
      </c>
      <c r="S49" s="43">
        <v>42</v>
      </c>
      <c r="T49" s="43">
        <f t="shared" si="0"/>
        <v>50.4</v>
      </c>
      <c r="U49" s="38"/>
      <c r="Z49" s="39"/>
      <c r="AA49" s="38"/>
    </row>
    <row r="50" spans="1:28" ht="13.95" customHeight="1" x14ac:dyDescent="0.25">
      <c r="A50" s="51"/>
      <c r="B50" s="45" t="s">
        <v>84</v>
      </c>
      <c r="C50" s="46">
        <f t="shared" ref="C50:P50" si="3">SUM(C22:C49)</f>
        <v>6000</v>
      </c>
      <c r="D50" s="47">
        <f t="shared" si="3"/>
        <v>0</v>
      </c>
      <c r="E50" s="47">
        <f t="shared" si="3"/>
        <v>0</v>
      </c>
      <c r="F50" s="47">
        <f t="shared" si="3"/>
        <v>0</v>
      </c>
      <c r="G50" s="47">
        <f t="shared" si="3"/>
        <v>20</v>
      </c>
      <c r="H50" s="135">
        <f t="shared" si="3"/>
        <v>-5</v>
      </c>
      <c r="I50" s="135">
        <f t="shared" si="3"/>
        <v>-25</v>
      </c>
      <c r="J50" s="135">
        <f t="shared" si="3"/>
        <v>55</v>
      </c>
      <c r="K50" s="135">
        <f t="shared" si="3"/>
        <v>40</v>
      </c>
      <c r="L50" s="135">
        <f t="shared" si="3"/>
        <v>490</v>
      </c>
      <c r="M50" s="132">
        <f t="shared" si="3"/>
        <v>90</v>
      </c>
      <c r="N50" s="46">
        <f t="shared" si="3"/>
        <v>0</v>
      </c>
      <c r="O50" s="47">
        <f t="shared" si="3"/>
        <v>0</v>
      </c>
      <c r="P50" s="47">
        <f t="shared" si="3"/>
        <v>0</v>
      </c>
      <c r="Q50" s="69">
        <f>'[1]Příjmy 2021'!Q50</f>
        <v>6690</v>
      </c>
      <c r="R50" s="69">
        <f>SUM(R22:R49)</f>
        <v>4610</v>
      </c>
      <c r="S50" s="69">
        <f t="shared" ref="S50:T50" si="4">SUM(S22:S49)</f>
        <v>4772.7999999999993</v>
      </c>
      <c r="T50" s="69">
        <f t="shared" si="4"/>
        <v>5727.3600000000006</v>
      </c>
      <c r="U50" s="48"/>
      <c r="Z50" s="39"/>
      <c r="AA50" s="38"/>
    </row>
    <row r="51" spans="1:28" ht="11.1" customHeight="1" x14ac:dyDescent="0.25">
      <c r="A51" s="51"/>
      <c r="B51" s="50"/>
      <c r="C51" s="51"/>
      <c r="D51" s="52"/>
      <c r="E51" s="52"/>
      <c r="F51" s="52"/>
      <c r="G51" s="52"/>
      <c r="H51" s="136"/>
      <c r="I51" s="136"/>
      <c r="J51" s="136"/>
      <c r="K51" s="136"/>
      <c r="L51" s="136"/>
      <c r="M51" s="52"/>
      <c r="N51" s="51"/>
      <c r="O51" s="52"/>
      <c r="P51" s="51"/>
      <c r="Q51" s="52"/>
      <c r="R51" s="52"/>
      <c r="S51" s="52"/>
      <c r="T51" s="52"/>
      <c r="U51" s="38"/>
      <c r="X51" s="54"/>
      <c r="Z51" s="39"/>
      <c r="AA51" s="38"/>
    </row>
    <row r="52" spans="1:28" ht="11.1" customHeight="1" x14ac:dyDescent="0.25">
      <c r="A52" s="51"/>
      <c r="B52" s="50" t="s">
        <v>85</v>
      </c>
      <c r="C52" s="51"/>
      <c r="D52" s="64"/>
      <c r="E52" s="64"/>
      <c r="F52" s="64"/>
      <c r="G52" s="64"/>
      <c r="H52" s="137"/>
      <c r="I52" s="65"/>
      <c r="J52" s="137"/>
      <c r="K52" s="137"/>
      <c r="L52" s="137"/>
      <c r="M52" s="64"/>
      <c r="N52" s="65"/>
      <c r="O52" s="64"/>
      <c r="P52" s="65"/>
      <c r="Q52" s="52"/>
      <c r="R52" s="65"/>
      <c r="S52" s="65"/>
      <c r="T52" s="65"/>
      <c r="U52" s="38"/>
      <c r="X52" s="54"/>
      <c r="Z52" s="39"/>
      <c r="AA52" s="38"/>
    </row>
    <row r="53" spans="1:28" ht="11.1" customHeight="1" x14ac:dyDescent="0.3">
      <c r="A53" s="40">
        <v>4134</v>
      </c>
      <c r="B53" s="41" t="s">
        <v>86</v>
      </c>
      <c r="C53" s="42"/>
      <c r="D53" s="43"/>
      <c r="E53" s="43">
        <v>150</v>
      </c>
      <c r="F53" s="43"/>
      <c r="G53" s="43"/>
      <c r="H53" s="134"/>
      <c r="I53" s="42"/>
      <c r="J53" s="134">
        <v>-150</v>
      </c>
      <c r="K53" s="134"/>
      <c r="L53" s="134"/>
      <c r="M53" s="43"/>
      <c r="N53" s="42"/>
      <c r="O53" s="43"/>
      <c r="P53" s="42"/>
      <c r="Q53" s="43">
        <f>'[1]Příjmy 2021'!Q53</f>
        <v>0</v>
      </c>
      <c r="R53" s="43"/>
      <c r="S53" s="43"/>
      <c r="T53" s="43">
        <f t="shared" si="0"/>
        <v>0</v>
      </c>
      <c r="U53" s="38"/>
      <c r="X53" s="54"/>
      <c r="Z53" s="39"/>
      <c r="AA53" s="38"/>
      <c r="AB53" s="66"/>
    </row>
    <row r="54" spans="1:28" ht="11.1" customHeight="1" x14ac:dyDescent="0.25">
      <c r="A54" s="67">
        <v>4134</v>
      </c>
      <c r="B54" s="68" t="s">
        <v>87</v>
      </c>
      <c r="C54" s="42"/>
      <c r="D54" s="43"/>
      <c r="E54" s="43">
        <v>400</v>
      </c>
      <c r="F54" s="43"/>
      <c r="G54" s="43"/>
      <c r="H54" s="134"/>
      <c r="I54" s="42"/>
      <c r="J54" s="134"/>
      <c r="K54" s="134"/>
      <c r="L54" s="134"/>
      <c r="M54" s="43"/>
      <c r="N54" s="42"/>
      <c r="O54" s="43"/>
      <c r="P54" s="42"/>
      <c r="Q54" s="43">
        <f>'[1]Příjmy 2021'!Q54</f>
        <v>400</v>
      </c>
      <c r="R54" s="43"/>
      <c r="S54" s="43">
        <v>400</v>
      </c>
      <c r="T54" s="43">
        <f t="shared" si="0"/>
        <v>480</v>
      </c>
      <c r="U54" s="38"/>
      <c r="X54" s="54"/>
      <c r="Z54" s="39"/>
      <c r="AA54" s="38"/>
    </row>
    <row r="55" spans="1:28" ht="11.1" customHeight="1" x14ac:dyDescent="0.25">
      <c r="A55" s="40">
        <v>4134</v>
      </c>
      <c r="B55" s="41" t="s">
        <v>88</v>
      </c>
      <c r="C55" s="42"/>
      <c r="D55" s="43"/>
      <c r="E55" s="43">
        <v>44.4</v>
      </c>
      <c r="F55" s="43"/>
      <c r="G55" s="43"/>
      <c r="H55" s="134"/>
      <c r="I55" s="42"/>
      <c r="J55" s="134"/>
      <c r="K55" s="134"/>
      <c r="L55" s="134"/>
      <c r="M55" s="43"/>
      <c r="N55" s="42"/>
      <c r="O55" s="43"/>
      <c r="P55" s="42"/>
      <c r="Q55" s="43">
        <f>'[1]Příjmy 2021'!Q55</f>
        <v>44.4</v>
      </c>
      <c r="R55" s="43"/>
      <c r="S55" s="43">
        <v>44.4</v>
      </c>
      <c r="T55" s="43">
        <f t="shared" si="0"/>
        <v>53.279999999999994</v>
      </c>
      <c r="U55" s="38"/>
      <c r="X55" s="54"/>
      <c r="Z55" s="39"/>
      <c r="AA55" s="38"/>
    </row>
    <row r="56" spans="1:28" ht="10.95" customHeight="1" x14ac:dyDescent="0.25">
      <c r="A56" s="40">
        <v>4134</v>
      </c>
      <c r="B56" s="41" t="s">
        <v>89</v>
      </c>
      <c r="C56" s="42"/>
      <c r="D56" s="43"/>
      <c r="E56" s="43">
        <v>112.45</v>
      </c>
      <c r="F56" s="43"/>
      <c r="G56" s="43"/>
      <c r="H56" s="134"/>
      <c r="I56" s="42"/>
      <c r="J56" s="134"/>
      <c r="K56" s="134"/>
      <c r="L56" s="134"/>
      <c r="M56" s="43"/>
      <c r="N56" s="42"/>
      <c r="O56" s="43"/>
      <c r="P56" s="42"/>
      <c r="Q56" s="43">
        <f>'[1]Příjmy 2021'!Q56</f>
        <v>112.45</v>
      </c>
      <c r="R56" s="43"/>
      <c r="S56" s="43">
        <v>112.45</v>
      </c>
      <c r="T56" s="43">
        <f t="shared" si="0"/>
        <v>134.94</v>
      </c>
      <c r="U56" s="38"/>
      <c r="Z56" s="39"/>
      <c r="AA56" s="38"/>
    </row>
    <row r="57" spans="1:28" ht="11.4" customHeight="1" x14ac:dyDescent="0.25">
      <c r="A57" s="44"/>
      <c r="B57" s="31" t="s">
        <v>90</v>
      </c>
      <c r="C57" s="63">
        <f t="shared" ref="C57:P57" si="5">SUM(C53:C56)</f>
        <v>0</v>
      </c>
      <c r="D57" s="69">
        <f t="shared" si="5"/>
        <v>0</v>
      </c>
      <c r="E57" s="69">
        <f t="shared" si="5"/>
        <v>706.85</v>
      </c>
      <c r="F57" s="69">
        <f t="shared" si="5"/>
        <v>0</v>
      </c>
      <c r="G57" s="69">
        <f t="shared" si="5"/>
        <v>0</v>
      </c>
      <c r="H57" s="138">
        <f t="shared" si="5"/>
        <v>0</v>
      </c>
      <c r="I57" s="138">
        <f t="shared" si="5"/>
        <v>0</v>
      </c>
      <c r="J57" s="138">
        <f t="shared" si="5"/>
        <v>-150</v>
      </c>
      <c r="K57" s="138">
        <f t="shared" si="5"/>
        <v>0</v>
      </c>
      <c r="L57" s="138">
        <f t="shared" si="5"/>
        <v>0</v>
      </c>
      <c r="M57" s="133">
        <f t="shared" si="5"/>
        <v>0</v>
      </c>
      <c r="N57" s="63">
        <f t="shared" si="5"/>
        <v>0</v>
      </c>
      <c r="O57" s="69">
        <f t="shared" si="5"/>
        <v>0</v>
      </c>
      <c r="P57" s="69">
        <f t="shared" si="5"/>
        <v>0</v>
      </c>
      <c r="Q57" s="69">
        <f>'[1]Příjmy 2021'!Q57</f>
        <v>556.85</v>
      </c>
      <c r="R57" s="69">
        <f>SUM(R53:R56)</f>
        <v>0</v>
      </c>
      <c r="S57" s="69">
        <f t="shared" ref="S57:T57" si="6">SUM(S53:S56)</f>
        <v>556.85</v>
      </c>
      <c r="T57" s="69">
        <f t="shared" si="6"/>
        <v>668.22</v>
      </c>
      <c r="U57" s="38"/>
      <c r="Z57" s="39"/>
      <c r="AA57" s="38"/>
    </row>
    <row r="58" spans="1:28" ht="11.4" customHeight="1" x14ac:dyDescent="0.25">
      <c r="A58" s="51"/>
      <c r="B58" s="50" t="s">
        <v>91</v>
      </c>
      <c r="C58" s="51"/>
      <c r="D58" s="52"/>
      <c r="E58" s="52"/>
      <c r="F58" s="52"/>
      <c r="G58" s="52"/>
      <c r="H58" s="136"/>
      <c r="I58" s="136"/>
      <c r="J58" s="136"/>
      <c r="K58" s="136"/>
      <c r="L58" s="136"/>
      <c r="M58" s="52"/>
      <c r="N58" s="51"/>
      <c r="O58" s="52"/>
      <c r="P58" s="52"/>
      <c r="Q58" s="52"/>
      <c r="R58" s="52"/>
      <c r="S58" s="52"/>
      <c r="T58" s="52"/>
      <c r="U58" s="38"/>
      <c r="Z58" s="39"/>
      <c r="AA58" s="38"/>
    </row>
    <row r="59" spans="1:28" ht="11.4" customHeight="1" x14ac:dyDescent="0.25">
      <c r="A59" s="40">
        <v>3639</v>
      </c>
      <c r="B59" s="41" t="s">
        <v>92</v>
      </c>
      <c r="C59" s="42"/>
      <c r="D59" s="43"/>
      <c r="E59" s="43"/>
      <c r="F59" s="43"/>
      <c r="G59" s="43"/>
      <c r="H59" s="134"/>
      <c r="I59" s="134"/>
      <c r="J59" s="134"/>
      <c r="K59" s="134"/>
      <c r="L59" s="134"/>
      <c r="M59" s="43"/>
      <c r="N59" s="42"/>
      <c r="O59" s="43"/>
      <c r="P59" s="43"/>
      <c r="Q59" s="43">
        <f>'[1]Příjmy 2021'!Q59</f>
        <v>0</v>
      </c>
      <c r="R59" s="43"/>
      <c r="S59" s="43"/>
      <c r="T59" s="43">
        <f t="shared" si="0"/>
        <v>0</v>
      </c>
      <c r="U59" s="38"/>
      <c r="Z59" s="39"/>
      <c r="AA59" s="38"/>
    </row>
    <row r="60" spans="1:28" ht="10.95" customHeight="1" x14ac:dyDescent="0.25">
      <c r="A60" s="40">
        <v>3639</v>
      </c>
      <c r="B60" s="41" t="s">
        <v>93</v>
      </c>
      <c r="C60" s="42"/>
      <c r="D60" s="43"/>
      <c r="E60" s="43">
        <v>3.5</v>
      </c>
      <c r="F60" s="43"/>
      <c r="G60" s="43"/>
      <c r="H60" s="134"/>
      <c r="I60" s="134"/>
      <c r="J60" s="134">
        <v>70</v>
      </c>
      <c r="K60" s="134"/>
      <c r="L60" s="134"/>
      <c r="M60" s="43"/>
      <c r="N60" s="42"/>
      <c r="O60" s="43"/>
      <c r="P60" s="43"/>
      <c r="Q60" s="43">
        <f>'[1]Příjmy 2021'!Q60</f>
        <v>73.5</v>
      </c>
      <c r="R60" s="122">
        <v>50</v>
      </c>
      <c r="S60" s="43">
        <v>22</v>
      </c>
      <c r="T60" s="43">
        <f t="shared" si="0"/>
        <v>26.4</v>
      </c>
      <c r="U60" s="38"/>
      <c r="Z60" s="39"/>
      <c r="AA60" s="38"/>
    </row>
    <row r="61" spans="1:28" ht="10.95" customHeight="1" x14ac:dyDescent="0.25">
      <c r="A61" s="40">
        <v>5512</v>
      </c>
      <c r="B61" s="70" t="s">
        <v>94</v>
      </c>
      <c r="C61" s="42"/>
      <c r="D61" s="43"/>
      <c r="E61" s="71">
        <v>400</v>
      </c>
      <c r="F61" s="43"/>
      <c r="G61" s="43"/>
      <c r="H61" s="134"/>
      <c r="I61" s="134"/>
      <c r="J61" s="134">
        <v>30</v>
      </c>
      <c r="K61" s="134"/>
      <c r="L61" s="134"/>
      <c r="M61" s="43"/>
      <c r="N61" s="42"/>
      <c r="O61" s="43"/>
      <c r="P61" s="43"/>
      <c r="Q61" s="43">
        <f>'[1]Příjmy 2021'!Q61</f>
        <v>430</v>
      </c>
      <c r="R61" s="43"/>
      <c r="S61" s="43">
        <v>430</v>
      </c>
      <c r="T61" s="43">
        <f t="shared" si="0"/>
        <v>516</v>
      </c>
      <c r="U61" s="38"/>
      <c r="Z61" s="39"/>
      <c r="AA61" s="38"/>
    </row>
    <row r="62" spans="1:28" x14ac:dyDescent="0.25">
      <c r="A62" s="51"/>
      <c r="B62" s="45" t="s">
        <v>95</v>
      </c>
      <c r="C62" s="63">
        <f t="shared" ref="C62:P62" si="7">SUM(C59:C61)</f>
        <v>0</v>
      </c>
      <c r="D62" s="63">
        <f t="shared" si="7"/>
        <v>0</v>
      </c>
      <c r="E62" s="63">
        <f t="shared" si="7"/>
        <v>403.5</v>
      </c>
      <c r="F62" s="63">
        <f t="shared" si="7"/>
        <v>0</v>
      </c>
      <c r="G62" s="63">
        <f t="shared" si="7"/>
        <v>0</v>
      </c>
      <c r="H62" s="138">
        <f t="shared" si="7"/>
        <v>0</v>
      </c>
      <c r="I62" s="138">
        <f t="shared" si="7"/>
        <v>0</v>
      </c>
      <c r="J62" s="138">
        <f t="shared" si="7"/>
        <v>100</v>
      </c>
      <c r="K62" s="138">
        <f t="shared" si="7"/>
        <v>0</v>
      </c>
      <c r="L62" s="138">
        <f t="shared" si="7"/>
        <v>0</v>
      </c>
      <c r="M62" s="133">
        <f t="shared" si="7"/>
        <v>0</v>
      </c>
      <c r="N62" s="63">
        <f t="shared" si="7"/>
        <v>0</v>
      </c>
      <c r="O62" s="63">
        <f t="shared" si="7"/>
        <v>0</v>
      </c>
      <c r="P62" s="63">
        <f t="shared" si="7"/>
        <v>0</v>
      </c>
      <c r="Q62" s="69">
        <f>'[1]Příjmy 2021'!Q62</f>
        <v>503.5</v>
      </c>
      <c r="R62" s="69">
        <f>SUM(R59:R61)</f>
        <v>50</v>
      </c>
      <c r="S62" s="69">
        <f t="shared" ref="S62:T62" si="8">SUM(S59:S61)</f>
        <v>452</v>
      </c>
      <c r="T62" s="69">
        <f t="shared" si="8"/>
        <v>542.4</v>
      </c>
      <c r="U62" s="38"/>
      <c r="Z62" s="39"/>
      <c r="AA62" s="38"/>
    </row>
    <row r="63" spans="1:28" x14ac:dyDescent="0.25">
      <c r="A63" s="51"/>
      <c r="B63" s="50"/>
      <c r="C63" s="51"/>
      <c r="D63" s="52"/>
      <c r="E63" s="52"/>
      <c r="F63" s="52"/>
      <c r="G63" s="52"/>
      <c r="H63" s="136"/>
      <c r="I63" s="136"/>
      <c r="J63" s="136"/>
      <c r="K63" s="51"/>
      <c r="L63" s="136"/>
      <c r="M63" s="52"/>
      <c r="N63" s="51"/>
      <c r="O63" s="52"/>
      <c r="P63" s="51"/>
      <c r="Q63" s="52"/>
      <c r="R63" s="52"/>
      <c r="S63" s="52"/>
      <c r="T63" s="52"/>
      <c r="U63" s="38"/>
      <c r="W63" s="72"/>
      <c r="Z63" s="39"/>
      <c r="AA63" s="38"/>
    </row>
    <row r="64" spans="1:28" ht="11.4" customHeight="1" x14ac:dyDescent="0.25">
      <c r="A64" s="51"/>
      <c r="B64" s="50" t="s">
        <v>96</v>
      </c>
      <c r="C64" s="51"/>
      <c r="D64" s="52"/>
      <c r="E64" s="52"/>
      <c r="F64" s="52"/>
      <c r="G64" s="52"/>
      <c r="H64" s="136"/>
      <c r="I64" s="136"/>
      <c r="J64" s="52"/>
      <c r="K64" s="51"/>
      <c r="L64" s="136"/>
      <c r="M64" s="52"/>
      <c r="N64" s="51"/>
      <c r="O64" s="52"/>
      <c r="P64" s="51"/>
      <c r="Q64" s="52"/>
      <c r="R64" s="52"/>
      <c r="S64" s="52"/>
      <c r="T64" s="52"/>
      <c r="U64" s="38"/>
      <c r="Z64" s="39"/>
      <c r="AA64" s="38"/>
    </row>
    <row r="65" spans="1:27" ht="11.4" customHeight="1" x14ac:dyDescent="0.25">
      <c r="A65" s="59">
        <v>4111</v>
      </c>
      <c r="B65" s="78" t="s">
        <v>97</v>
      </c>
      <c r="C65" s="41"/>
      <c r="D65" s="74"/>
      <c r="E65" s="74"/>
      <c r="F65" s="74"/>
      <c r="G65" s="74"/>
      <c r="H65" s="139"/>
      <c r="I65" s="139"/>
      <c r="J65" s="74"/>
      <c r="K65" s="41"/>
      <c r="L65" s="140"/>
      <c r="M65" s="150">
        <v>62</v>
      </c>
      <c r="N65" s="41"/>
      <c r="O65" s="75"/>
      <c r="P65" s="76"/>
      <c r="Q65" s="43">
        <f>'[1]Příjmy 2021'!Q65</f>
        <v>62</v>
      </c>
      <c r="R65" s="43"/>
      <c r="S65" s="43">
        <v>62</v>
      </c>
      <c r="T65" s="43">
        <f t="shared" si="0"/>
        <v>74.399999999999991</v>
      </c>
      <c r="U65" s="38"/>
      <c r="Z65" s="39"/>
      <c r="AA65" s="38"/>
    </row>
    <row r="66" spans="1:27" ht="11.4" customHeight="1" x14ac:dyDescent="0.25">
      <c r="A66" s="73">
        <v>4111</v>
      </c>
      <c r="B66" s="149" t="s">
        <v>231</v>
      </c>
      <c r="C66" s="41"/>
      <c r="D66" s="74"/>
      <c r="E66" s="74"/>
      <c r="F66" s="74"/>
      <c r="G66" s="74"/>
      <c r="H66" s="140">
        <v>3</v>
      </c>
      <c r="I66" s="139"/>
      <c r="J66" s="74"/>
      <c r="K66" s="41"/>
      <c r="L66" s="140"/>
      <c r="M66" s="74"/>
      <c r="N66" s="41"/>
      <c r="O66" s="75"/>
      <c r="P66" s="76"/>
      <c r="Q66" s="43">
        <f>'[1]Příjmy 2021'!Q66</f>
        <v>3</v>
      </c>
      <c r="R66" s="43"/>
      <c r="S66" s="43">
        <v>3</v>
      </c>
      <c r="T66" s="43">
        <f t="shared" si="0"/>
        <v>3.5999999999999996</v>
      </c>
      <c r="U66" s="38"/>
      <c r="Z66" s="39"/>
      <c r="AA66" s="38"/>
    </row>
    <row r="67" spans="1:27" s="14" customFormat="1" ht="11.4" customHeight="1" x14ac:dyDescent="0.25">
      <c r="A67" s="73">
        <v>4111</v>
      </c>
      <c r="B67" s="149" t="s">
        <v>235</v>
      </c>
      <c r="C67" s="74"/>
      <c r="D67" s="74"/>
      <c r="E67" s="74"/>
      <c r="F67" s="74"/>
      <c r="G67" s="74"/>
      <c r="H67" s="140"/>
      <c r="I67" s="139">
        <v>74.449799999999996</v>
      </c>
      <c r="J67" s="74"/>
      <c r="K67" s="139">
        <v>290.98164000000003</v>
      </c>
      <c r="L67" s="140"/>
      <c r="M67" s="74"/>
      <c r="N67" s="74"/>
      <c r="O67" s="76"/>
      <c r="P67" s="76"/>
      <c r="Q67" s="43">
        <f>'[1]Příjmy 2021'!Q67</f>
        <v>365.43144000000001</v>
      </c>
      <c r="R67" s="43"/>
      <c r="S67" s="43">
        <v>365.43</v>
      </c>
      <c r="T67" s="43">
        <f t="shared" si="0"/>
        <v>438.51600000000002</v>
      </c>
      <c r="U67" s="38"/>
      <c r="Z67" s="39"/>
      <c r="AA67" s="38"/>
    </row>
    <row r="68" spans="1:27" ht="10.95" customHeight="1" x14ac:dyDescent="0.25">
      <c r="A68" s="73">
        <v>4112</v>
      </c>
      <c r="B68" s="149" t="s">
        <v>98</v>
      </c>
      <c r="C68" s="77">
        <v>600</v>
      </c>
      <c r="D68" s="71"/>
      <c r="E68" s="71">
        <v>-14.4</v>
      </c>
      <c r="F68" s="71"/>
      <c r="G68" s="71"/>
      <c r="H68" s="140"/>
      <c r="I68" s="140"/>
      <c r="J68" s="71"/>
      <c r="K68" s="140"/>
      <c r="L68" s="140"/>
      <c r="M68" s="71"/>
      <c r="N68" s="77"/>
      <c r="O68" s="75"/>
      <c r="P68" s="76"/>
      <c r="Q68" s="43">
        <f>'[1]Příjmy 2021'!Q68</f>
        <v>585.6</v>
      </c>
      <c r="R68" s="43"/>
      <c r="S68" s="43">
        <v>439</v>
      </c>
      <c r="T68" s="43">
        <f t="shared" si="0"/>
        <v>526.79999999999995</v>
      </c>
      <c r="U68" s="38"/>
      <c r="Y68" s="39"/>
      <c r="Z68" s="39"/>
      <c r="AA68" s="38"/>
    </row>
    <row r="69" spans="1:27" ht="10.95" customHeight="1" x14ac:dyDescent="0.25">
      <c r="A69" s="73">
        <v>4116</v>
      </c>
      <c r="B69" s="149" t="s">
        <v>99</v>
      </c>
      <c r="C69" s="77"/>
      <c r="D69" s="71"/>
      <c r="E69" s="71">
        <v>120</v>
      </c>
      <c r="F69" s="71"/>
      <c r="G69" s="71"/>
      <c r="H69" s="140">
        <v>20</v>
      </c>
      <c r="I69" s="140"/>
      <c r="J69" s="77"/>
      <c r="K69" s="140"/>
      <c r="L69" s="140"/>
      <c r="M69" s="71"/>
      <c r="N69" s="77"/>
      <c r="O69" s="75"/>
      <c r="P69" s="76"/>
      <c r="Q69" s="43">
        <f>'[1]Příjmy 2021'!Q69</f>
        <v>268</v>
      </c>
      <c r="R69" s="43"/>
      <c r="S69" s="43">
        <v>75</v>
      </c>
      <c r="T69" s="43">
        <f t="shared" si="0"/>
        <v>90</v>
      </c>
      <c r="U69" s="38"/>
      <c r="Z69" s="39"/>
      <c r="AA69" s="38"/>
    </row>
    <row r="70" spans="1:27" ht="10.95" customHeight="1" x14ac:dyDescent="0.25">
      <c r="A70" s="73">
        <v>4116</v>
      </c>
      <c r="B70" s="149" t="s">
        <v>100</v>
      </c>
      <c r="C70" s="77"/>
      <c r="D70" s="71"/>
      <c r="E70" s="71"/>
      <c r="F70" s="71"/>
      <c r="G70" s="71"/>
      <c r="H70" s="140"/>
      <c r="I70" s="140"/>
      <c r="J70" s="77"/>
      <c r="K70" s="140"/>
      <c r="L70" s="140"/>
      <c r="M70" s="71"/>
      <c r="N70" s="77"/>
      <c r="O70" s="75"/>
      <c r="P70" s="76"/>
      <c r="Q70" s="43">
        <f>'[1]Příjmy 2021'!Q70</f>
        <v>0</v>
      </c>
      <c r="R70" s="43"/>
      <c r="S70" s="43">
        <v>0</v>
      </c>
      <c r="T70" s="43">
        <f t="shared" ref="T70:T85" si="9">S70*1.2</f>
        <v>0</v>
      </c>
      <c r="U70" s="38"/>
      <c r="Z70" s="39"/>
      <c r="AA70" s="38"/>
    </row>
    <row r="71" spans="1:27" s="14" customFormat="1" ht="10.95" customHeight="1" x14ac:dyDescent="0.25">
      <c r="A71" s="73">
        <v>4129</v>
      </c>
      <c r="B71" s="149" t="s">
        <v>234</v>
      </c>
      <c r="C71" s="77"/>
      <c r="D71" s="77"/>
      <c r="E71" s="77"/>
      <c r="F71" s="77"/>
      <c r="G71" s="77"/>
      <c r="H71" s="140"/>
      <c r="I71" s="140">
        <v>20</v>
      </c>
      <c r="J71" s="77"/>
      <c r="K71" s="140"/>
      <c r="L71" s="140"/>
      <c r="M71" s="77"/>
      <c r="N71" s="77"/>
      <c r="O71" s="76"/>
      <c r="P71" s="76"/>
      <c r="Q71" s="43">
        <f>'[1]Příjmy 2021'!Q71</f>
        <v>20</v>
      </c>
      <c r="R71" s="43"/>
      <c r="S71" s="43">
        <v>20</v>
      </c>
      <c r="T71" s="43">
        <f t="shared" si="9"/>
        <v>24</v>
      </c>
      <c r="U71" s="38"/>
      <c r="Z71" s="39"/>
      <c r="AA71" s="38"/>
    </row>
    <row r="72" spans="1:27" ht="10.95" customHeight="1" x14ac:dyDescent="0.25">
      <c r="A72" s="73">
        <v>4213</v>
      </c>
      <c r="B72" s="149" t="s">
        <v>101</v>
      </c>
      <c r="C72" s="77">
        <v>323.5</v>
      </c>
      <c r="D72" s="71"/>
      <c r="E72" s="71"/>
      <c r="F72" s="71"/>
      <c r="G72" s="71"/>
      <c r="H72" s="140"/>
      <c r="I72" s="140"/>
      <c r="J72" s="77"/>
      <c r="K72" s="140"/>
      <c r="L72" s="140"/>
      <c r="M72" s="71"/>
      <c r="N72" s="77"/>
      <c r="O72" s="75"/>
      <c r="P72" s="76"/>
      <c r="Q72" s="43">
        <f>'[1]Příjmy 2021'!Q72</f>
        <v>323.5</v>
      </c>
      <c r="R72" s="43">
        <v>323.5</v>
      </c>
      <c r="S72" s="43">
        <v>0</v>
      </c>
      <c r="T72" s="43">
        <f t="shared" si="9"/>
        <v>0</v>
      </c>
      <c r="U72" s="38"/>
      <c r="Z72" s="39"/>
      <c r="AA72" s="38"/>
    </row>
    <row r="73" spans="1:27" ht="10.95" customHeight="1" x14ac:dyDescent="0.25">
      <c r="A73" s="73">
        <v>4213</v>
      </c>
      <c r="B73" s="149" t="s">
        <v>102</v>
      </c>
      <c r="C73" s="77">
        <v>292.5</v>
      </c>
      <c r="D73" s="71"/>
      <c r="E73" s="71"/>
      <c r="F73" s="71"/>
      <c r="G73" s="71"/>
      <c r="H73" s="140"/>
      <c r="I73" s="140"/>
      <c r="J73" s="77"/>
      <c r="K73" s="140"/>
      <c r="L73" s="140"/>
      <c r="M73" s="71"/>
      <c r="N73" s="77"/>
      <c r="O73" s="75"/>
      <c r="P73" s="76"/>
      <c r="Q73" s="43">
        <f>'[1]Příjmy 2021'!Q73</f>
        <v>292.5</v>
      </c>
      <c r="R73" s="43">
        <v>292.5</v>
      </c>
      <c r="S73" s="43">
        <v>0</v>
      </c>
      <c r="T73" s="43">
        <f t="shared" si="9"/>
        <v>0</v>
      </c>
      <c r="U73" s="38"/>
      <c r="Z73" s="39"/>
      <c r="AA73" s="38"/>
    </row>
    <row r="74" spans="1:27" ht="10.95" customHeight="1" x14ac:dyDescent="0.25">
      <c r="A74" s="153">
        <v>4216</v>
      </c>
      <c r="B74" s="149" t="s">
        <v>103</v>
      </c>
      <c r="C74" s="79">
        <v>1780</v>
      </c>
      <c r="D74" s="71"/>
      <c r="E74" s="71"/>
      <c r="F74" s="71"/>
      <c r="G74" s="71"/>
      <c r="H74" s="141">
        <v>-1780</v>
      </c>
      <c r="I74" s="140"/>
      <c r="J74" s="77"/>
      <c r="K74" s="140">
        <v>1776.5219999999999</v>
      </c>
      <c r="L74" s="140"/>
      <c r="M74" s="71"/>
      <c r="N74" s="77"/>
      <c r="O74" s="75"/>
      <c r="P74" s="76"/>
      <c r="Q74" s="43">
        <f>'[1]Příjmy 2021'!Q74</f>
        <v>1776.5219999999999</v>
      </c>
      <c r="R74" s="43">
        <v>1776.5219999999999</v>
      </c>
      <c r="S74" s="43">
        <v>0</v>
      </c>
      <c r="T74" s="43">
        <f t="shared" si="9"/>
        <v>0</v>
      </c>
      <c r="Z74" s="39"/>
      <c r="AA74" s="39"/>
    </row>
    <row r="75" spans="1:27" ht="10.95" customHeight="1" x14ac:dyDescent="0.25">
      <c r="A75" s="153">
        <v>4216</v>
      </c>
      <c r="B75" s="149" t="s">
        <v>104</v>
      </c>
      <c r="C75" s="79">
        <v>560</v>
      </c>
      <c r="D75" s="71"/>
      <c r="E75" s="71"/>
      <c r="F75" s="71"/>
      <c r="G75" s="71"/>
      <c r="H75" s="141">
        <v>-560</v>
      </c>
      <c r="I75" s="140"/>
      <c r="J75" s="77"/>
      <c r="K75" s="140"/>
      <c r="L75" s="140"/>
      <c r="M75" s="71"/>
      <c r="N75" s="77"/>
      <c r="O75" s="75"/>
      <c r="P75" s="76"/>
      <c r="Q75" s="43">
        <f>'[1]Příjmy 2021'!Q75</f>
        <v>0</v>
      </c>
      <c r="R75" s="43"/>
      <c r="S75" s="43">
        <v>0</v>
      </c>
      <c r="T75" s="43">
        <f t="shared" si="9"/>
        <v>0</v>
      </c>
      <c r="Z75" s="39"/>
      <c r="AA75" s="39"/>
    </row>
    <row r="76" spans="1:27" ht="10.95" customHeight="1" x14ac:dyDescent="0.25">
      <c r="A76" s="153">
        <v>4216</v>
      </c>
      <c r="B76" s="149" t="s">
        <v>105</v>
      </c>
      <c r="C76" s="79">
        <v>4000</v>
      </c>
      <c r="D76" s="71"/>
      <c r="E76" s="71"/>
      <c r="F76" s="71"/>
      <c r="G76" s="71"/>
      <c r="H76" s="141">
        <v>-4000</v>
      </c>
      <c r="I76" s="140"/>
      <c r="J76" s="77"/>
      <c r="K76" s="140"/>
      <c r="L76" s="140"/>
      <c r="M76" s="71"/>
      <c r="N76" s="77"/>
      <c r="O76" s="75"/>
      <c r="P76" s="76"/>
      <c r="Q76" s="43">
        <f>'[1]Příjmy 2021'!Q76</f>
        <v>0</v>
      </c>
      <c r="R76" s="43"/>
      <c r="S76" s="43">
        <v>0</v>
      </c>
      <c r="T76" s="43">
        <f t="shared" si="9"/>
        <v>0</v>
      </c>
      <c r="Z76" s="39"/>
      <c r="AA76" s="39"/>
    </row>
    <row r="77" spans="1:27" ht="10.95" customHeight="1" x14ac:dyDescent="0.25">
      <c r="A77" s="153">
        <v>4216</v>
      </c>
      <c r="B77" s="149" t="s">
        <v>239</v>
      </c>
      <c r="C77" s="79">
        <v>9600</v>
      </c>
      <c r="D77" s="71"/>
      <c r="E77" s="71"/>
      <c r="F77" s="71"/>
      <c r="G77" s="71"/>
      <c r="H77" s="141">
        <v>-9600</v>
      </c>
      <c r="I77" s="140"/>
      <c r="J77" s="77"/>
      <c r="K77" s="140">
        <v>9738.1790000000001</v>
      </c>
      <c r="L77" s="140"/>
      <c r="M77" s="71"/>
      <c r="N77" s="77"/>
      <c r="O77" s="75"/>
      <c r="P77" s="76"/>
      <c r="Q77" s="43">
        <f>'[1]Příjmy 2021'!Q77</f>
        <v>9738.1790000000001</v>
      </c>
      <c r="R77" s="122">
        <v>8000</v>
      </c>
      <c r="S77" s="43">
        <v>0</v>
      </c>
      <c r="T77" s="43">
        <f t="shared" si="9"/>
        <v>0</v>
      </c>
      <c r="Z77" s="39"/>
      <c r="AA77" s="39"/>
    </row>
    <row r="78" spans="1:27" ht="10.95" customHeight="1" x14ac:dyDescent="0.25">
      <c r="A78" s="73">
        <v>4116</v>
      </c>
      <c r="B78" s="149" t="s">
        <v>106</v>
      </c>
      <c r="C78" s="77"/>
      <c r="D78" s="71"/>
      <c r="E78" s="71"/>
      <c r="F78" s="71"/>
      <c r="G78" s="71"/>
      <c r="H78" s="140"/>
      <c r="I78" s="140"/>
      <c r="J78" s="77"/>
      <c r="K78" s="140"/>
      <c r="L78" s="140"/>
      <c r="M78" s="71"/>
      <c r="N78" s="77"/>
      <c r="O78" s="75"/>
      <c r="P78" s="75"/>
      <c r="Q78" s="43">
        <f>'[1]Příjmy 2021'!Q78</f>
        <v>0</v>
      </c>
      <c r="R78" s="43"/>
      <c r="S78" s="43">
        <v>0</v>
      </c>
      <c r="T78" s="43">
        <f t="shared" si="9"/>
        <v>0</v>
      </c>
      <c r="Z78" s="39"/>
      <c r="AA78" s="39"/>
    </row>
    <row r="79" spans="1:27" ht="10.95" customHeight="1" x14ac:dyDescent="0.25">
      <c r="A79" s="73">
        <v>4116</v>
      </c>
      <c r="B79" s="149" t="s">
        <v>107</v>
      </c>
      <c r="C79" s="77"/>
      <c r="D79" s="71"/>
      <c r="E79" s="71"/>
      <c r="F79" s="71"/>
      <c r="G79" s="71"/>
      <c r="H79" s="140"/>
      <c r="I79" s="140"/>
      <c r="J79" s="77"/>
      <c r="K79" s="140"/>
      <c r="L79" s="140"/>
      <c r="M79" s="71"/>
      <c r="N79" s="77"/>
      <c r="O79" s="75"/>
      <c r="P79" s="75"/>
      <c r="Q79" s="43">
        <f>'[1]Příjmy 2021'!Q79</f>
        <v>0</v>
      </c>
      <c r="R79" s="43"/>
      <c r="S79" s="43">
        <v>0</v>
      </c>
      <c r="T79" s="43">
        <f t="shared" si="9"/>
        <v>0</v>
      </c>
      <c r="Z79" s="39"/>
      <c r="AA79" s="39"/>
    </row>
    <row r="80" spans="1:27" ht="10.95" customHeight="1" x14ac:dyDescent="0.25">
      <c r="A80" s="73">
        <v>4121</v>
      </c>
      <c r="B80" s="149" t="s">
        <v>108</v>
      </c>
      <c r="C80" s="77">
        <v>25</v>
      </c>
      <c r="D80" s="71"/>
      <c r="E80" s="71"/>
      <c r="F80" s="71"/>
      <c r="G80" s="71"/>
      <c r="H80" s="140">
        <v>-25</v>
      </c>
      <c r="I80" s="140">
        <v>25</v>
      </c>
      <c r="J80" s="77"/>
      <c r="K80" s="140"/>
      <c r="L80" s="140"/>
      <c r="M80" s="71"/>
      <c r="N80" s="77"/>
      <c r="O80" s="75"/>
      <c r="P80" s="75"/>
      <c r="Q80" s="43">
        <f>'[1]Příjmy 2021'!Q80</f>
        <v>25</v>
      </c>
      <c r="R80" s="43"/>
      <c r="S80" s="43">
        <v>25</v>
      </c>
      <c r="T80" s="43">
        <f t="shared" si="9"/>
        <v>30</v>
      </c>
      <c r="Z80" s="39"/>
      <c r="AA80" s="39"/>
    </row>
    <row r="81" spans="1:27" ht="10.95" customHeight="1" x14ac:dyDescent="0.25">
      <c r="A81" s="73">
        <v>4222</v>
      </c>
      <c r="B81" s="149" t="s">
        <v>244</v>
      </c>
      <c r="C81" s="77">
        <v>2500</v>
      </c>
      <c r="D81" s="71"/>
      <c r="E81" s="71"/>
      <c r="F81" s="71"/>
      <c r="G81" s="71"/>
      <c r="H81" s="140"/>
      <c r="I81" s="140"/>
      <c r="J81" s="140"/>
      <c r="K81" s="140"/>
      <c r="L81" s="140"/>
      <c r="M81" s="71"/>
      <c r="N81" s="77"/>
      <c r="O81" s="75"/>
      <c r="P81" s="75"/>
      <c r="Q81" s="43">
        <f>'[1]Příjmy 2021'!Q81</f>
        <v>2500</v>
      </c>
      <c r="R81" s="43"/>
      <c r="S81" s="43">
        <v>2500</v>
      </c>
      <c r="T81" s="43">
        <f t="shared" si="9"/>
        <v>3000</v>
      </c>
      <c r="Z81" s="39"/>
      <c r="AA81" s="39"/>
    </row>
    <row r="82" spans="1:27" ht="10.95" customHeight="1" x14ac:dyDescent="0.25">
      <c r="A82" s="73">
        <v>4222</v>
      </c>
      <c r="B82" s="149" t="s">
        <v>109</v>
      </c>
      <c r="C82" s="77"/>
      <c r="D82" s="71"/>
      <c r="E82" s="71"/>
      <c r="F82" s="71"/>
      <c r="G82" s="71"/>
      <c r="H82" s="140">
        <v>3000</v>
      </c>
      <c r="I82" s="140"/>
      <c r="J82" s="140"/>
      <c r="K82" s="140"/>
      <c r="L82" s="140"/>
      <c r="M82" s="71"/>
      <c r="N82" s="77"/>
      <c r="O82" s="43"/>
      <c r="P82" s="43"/>
      <c r="Q82" s="43">
        <f>'[1]Příjmy 2021'!Q82</f>
        <v>3000</v>
      </c>
      <c r="R82" s="43"/>
      <c r="S82" s="43">
        <v>0</v>
      </c>
      <c r="T82" s="43">
        <f t="shared" si="9"/>
        <v>0</v>
      </c>
      <c r="Z82" s="39"/>
      <c r="AA82" s="39"/>
    </row>
    <row r="83" spans="1:27" s="14" customFormat="1" ht="10.95" customHeight="1" x14ac:dyDescent="0.25">
      <c r="A83" s="73">
        <v>4222</v>
      </c>
      <c r="B83" s="149" t="s">
        <v>237</v>
      </c>
      <c r="C83" s="77"/>
      <c r="D83" s="77"/>
      <c r="E83" s="77"/>
      <c r="F83" s="77"/>
      <c r="G83" s="77"/>
      <c r="H83" s="140"/>
      <c r="I83" s="140"/>
      <c r="J83" s="140">
        <v>283</v>
      </c>
      <c r="K83" s="140"/>
      <c r="L83" s="140"/>
      <c r="M83" s="77"/>
      <c r="N83" s="77"/>
      <c r="O83" s="43"/>
      <c r="P83" s="43"/>
      <c r="Q83" s="43">
        <f>'[1]Příjmy 2021'!Q83</f>
        <v>283</v>
      </c>
      <c r="R83" s="43"/>
      <c r="S83" s="43">
        <v>283</v>
      </c>
      <c r="T83" s="43">
        <f t="shared" si="9"/>
        <v>339.59999999999997</v>
      </c>
      <c r="Z83" s="39"/>
      <c r="AA83" s="39"/>
    </row>
    <row r="84" spans="1:27" s="14" customFormat="1" ht="10.95" customHeight="1" x14ac:dyDescent="0.25">
      <c r="A84" s="73">
        <v>4222</v>
      </c>
      <c r="B84" s="149" t="s">
        <v>238</v>
      </c>
      <c r="C84" s="77"/>
      <c r="D84" s="77"/>
      <c r="E84" s="77"/>
      <c r="F84" s="77"/>
      <c r="G84" s="77"/>
      <c r="H84" s="140"/>
      <c r="I84" s="140"/>
      <c r="J84" s="140">
        <v>910</v>
      </c>
      <c r="K84" s="140"/>
      <c r="L84" s="140"/>
      <c r="M84" s="77"/>
      <c r="N84" s="77"/>
      <c r="O84" s="43"/>
      <c r="P84" s="43"/>
      <c r="Q84" s="43">
        <f>'[1]Příjmy 2021'!Q84</f>
        <v>910</v>
      </c>
      <c r="R84" s="43"/>
      <c r="S84" s="43">
        <v>910</v>
      </c>
      <c r="T84" s="43">
        <f t="shared" si="9"/>
        <v>1092</v>
      </c>
      <c r="Z84" s="39"/>
      <c r="AA84" s="39"/>
    </row>
    <row r="85" spans="1:27" ht="10.95" customHeight="1" x14ac:dyDescent="0.25">
      <c r="A85" s="73">
        <v>4216</v>
      </c>
      <c r="B85" s="149" t="s">
        <v>110</v>
      </c>
      <c r="C85" s="77">
        <v>59900</v>
      </c>
      <c r="D85" s="71"/>
      <c r="E85" s="71"/>
      <c r="F85" s="71"/>
      <c r="G85" s="71"/>
      <c r="H85" s="140"/>
      <c r="I85" s="140"/>
      <c r="J85" s="140"/>
      <c r="K85" s="140"/>
      <c r="L85" s="140"/>
      <c r="M85" s="71"/>
      <c r="N85" s="77"/>
      <c r="O85" s="43"/>
      <c r="P85" s="43"/>
      <c r="Q85" s="43">
        <f>'[1]Příjmy 2021'!Q85</f>
        <v>59900</v>
      </c>
      <c r="R85" s="43"/>
      <c r="S85" s="43">
        <v>44656.17</v>
      </c>
      <c r="T85" s="43">
        <f t="shared" si="9"/>
        <v>53587.403999999995</v>
      </c>
      <c r="Z85" s="39"/>
      <c r="AA85" s="39"/>
    </row>
    <row r="86" spans="1:27" x14ac:dyDescent="0.25">
      <c r="A86" s="44"/>
      <c r="B86" s="45" t="s">
        <v>111</v>
      </c>
      <c r="C86" s="63">
        <f t="shared" ref="C86:P86" si="10">SUM(C65:C85)</f>
        <v>79581</v>
      </c>
      <c r="D86" s="63">
        <f t="shared" si="10"/>
        <v>0</v>
      </c>
      <c r="E86" s="69">
        <f t="shared" si="10"/>
        <v>105.6</v>
      </c>
      <c r="F86" s="63">
        <f t="shared" si="10"/>
        <v>0</v>
      </c>
      <c r="G86" s="63">
        <f t="shared" si="10"/>
        <v>0</v>
      </c>
      <c r="H86" s="138">
        <f t="shared" si="10"/>
        <v>-12942</v>
      </c>
      <c r="I86" s="138">
        <f t="shared" si="10"/>
        <v>119.4498</v>
      </c>
      <c r="J86" s="138">
        <f t="shared" si="10"/>
        <v>1193</v>
      </c>
      <c r="K86" s="138">
        <f t="shared" si="10"/>
        <v>11805.682639999999</v>
      </c>
      <c r="L86" s="138">
        <f t="shared" si="10"/>
        <v>0</v>
      </c>
      <c r="M86" s="133">
        <f t="shared" si="10"/>
        <v>62</v>
      </c>
      <c r="N86" s="63">
        <f t="shared" si="10"/>
        <v>0</v>
      </c>
      <c r="O86" s="63">
        <f t="shared" si="10"/>
        <v>0</v>
      </c>
      <c r="P86" s="63">
        <f t="shared" si="10"/>
        <v>0</v>
      </c>
      <c r="Q86" s="69">
        <f>'[1]Příjmy 2021'!Q86</f>
        <v>80052.732439999992</v>
      </c>
      <c r="R86" s="69">
        <f>SUM(R65:R85)</f>
        <v>10392.522000000001</v>
      </c>
      <c r="S86" s="69">
        <f t="shared" ref="S86:T86" si="11">SUM(S65:S85)</f>
        <v>49338.6</v>
      </c>
      <c r="T86" s="69">
        <f t="shared" si="11"/>
        <v>59206.319999999992</v>
      </c>
      <c r="U86" s="48"/>
    </row>
    <row r="87" spans="1:27" x14ac:dyDescent="0.25">
      <c r="B87" s="80"/>
      <c r="D87" s="14"/>
      <c r="E87" s="14"/>
      <c r="F87" s="14"/>
      <c r="G87" s="14"/>
      <c r="H87" s="142"/>
      <c r="I87" s="142"/>
      <c r="J87" s="142"/>
      <c r="K87" s="142"/>
      <c r="L87" s="142"/>
      <c r="M87" s="14"/>
      <c r="O87" s="14"/>
      <c r="P87" s="14"/>
      <c r="Q87" s="14"/>
    </row>
    <row r="88" spans="1:27" x14ac:dyDescent="0.25">
      <c r="B88" s="45" t="s">
        <v>112</v>
      </c>
      <c r="C88" s="152">
        <f t="shared" ref="C88:T88" si="12">C19+C50+C62+C86</f>
        <v>109231</v>
      </c>
      <c r="D88" s="152">
        <f t="shared" si="12"/>
        <v>0</v>
      </c>
      <c r="E88" s="152">
        <f t="shared" si="12"/>
        <v>509.1</v>
      </c>
      <c r="F88" s="152">
        <f t="shared" si="12"/>
        <v>0</v>
      </c>
      <c r="G88" s="152">
        <f t="shared" si="12"/>
        <v>20</v>
      </c>
      <c r="H88" s="152">
        <f t="shared" si="12"/>
        <v>-12947</v>
      </c>
      <c r="I88" s="152">
        <f t="shared" si="12"/>
        <v>136.44979999999998</v>
      </c>
      <c r="J88" s="152">
        <f t="shared" si="12"/>
        <v>1363</v>
      </c>
      <c r="K88" s="152">
        <f t="shared" si="12"/>
        <v>11845.682639999999</v>
      </c>
      <c r="L88" s="152">
        <f t="shared" si="12"/>
        <v>298</v>
      </c>
      <c r="M88" s="152">
        <f t="shared" si="12"/>
        <v>2252</v>
      </c>
      <c r="N88" s="152">
        <f t="shared" si="12"/>
        <v>0</v>
      </c>
      <c r="O88" s="152">
        <f t="shared" si="12"/>
        <v>0</v>
      </c>
      <c r="P88" s="152">
        <f t="shared" si="12"/>
        <v>0</v>
      </c>
      <c r="Q88" s="152">
        <f t="shared" si="12"/>
        <v>114511.23243999999</v>
      </c>
      <c r="R88" s="152">
        <f t="shared" si="12"/>
        <v>42862.521999999997</v>
      </c>
      <c r="S88" s="69">
        <f t="shared" si="12"/>
        <v>78927.8</v>
      </c>
      <c r="T88" s="69">
        <f t="shared" si="12"/>
        <v>94713.359999999986</v>
      </c>
    </row>
    <row r="89" spans="1:27" x14ac:dyDescent="0.25">
      <c r="C89" s="81"/>
      <c r="E89" s="14"/>
      <c r="H89" s="14"/>
      <c r="I89" s="142"/>
      <c r="J89" s="142"/>
      <c r="K89" s="142"/>
      <c r="L89" s="142"/>
      <c r="O89" s="14"/>
    </row>
    <row r="90" spans="1:27" x14ac:dyDescent="0.25">
      <c r="E90" s="14"/>
      <c r="H90" s="14"/>
      <c r="J90" s="142"/>
      <c r="K90" s="142"/>
    </row>
    <row r="95" spans="1:27" x14ac:dyDescent="0.25">
      <c r="U95" t="s">
        <v>35</v>
      </c>
    </row>
  </sheetData>
  <pageMargins left="0.196527777777778" right="0.196527777777778" top="0.196527777777778" bottom="0.196527777777778" header="0.51180555555555496" footer="0.51180555555555496"/>
  <pageSetup paperSize="8" scale="77" firstPageNumber="0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MJ106"/>
  <sheetViews>
    <sheetView zoomScale="110" zoomScaleNormal="110" workbookViewId="0">
      <pane ySplit="2" topLeftCell="A3" activePane="bottomLeft" state="frozen"/>
      <selection pane="bottomLeft" activeCell="R96" sqref="R96"/>
    </sheetView>
  </sheetViews>
  <sheetFormatPr defaultColWidth="8.6640625" defaultRowHeight="13.2" x14ac:dyDescent="0.25"/>
  <cols>
    <col min="1" max="1" width="6.5546875" customWidth="1"/>
    <col min="2" max="2" width="45.44140625" customWidth="1"/>
    <col min="3" max="3" width="10.44140625" customWidth="1"/>
    <col min="4" max="4" width="9.6640625" hidden="1" customWidth="1"/>
    <col min="5" max="6" width="9.5546875" hidden="1" customWidth="1"/>
    <col min="7" max="7" width="8.44140625" hidden="1" customWidth="1"/>
    <col min="8" max="8" width="9.6640625" hidden="1" customWidth="1"/>
    <col min="9" max="9" width="8.44140625" hidden="1" customWidth="1"/>
    <col min="10" max="10" width="8.88671875" hidden="1" customWidth="1"/>
    <col min="11" max="12" width="8.44140625" hidden="1" customWidth="1"/>
    <col min="13" max="13" width="9" hidden="1" customWidth="1"/>
    <col min="14" max="14" width="9.33203125" hidden="1" customWidth="1"/>
    <col min="15" max="16" width="9.109375" hidden="1" customWidth="1"/>
    <col min="17" max="17" width="11.33203125" customWidth="1"/>
    <col min="18" max="20" width="11.33203125" style="14" customWidth="1"/>
    <col min="240" max="240" width="5.6640625" customWidth="1"/>
    <col min="241" max="241" width="40.5546875" customWidth="1"/>
    <col min="242" max="256" width="11.5546875" hidden="1" customWidth="1"/>
    <col min="257" max="257" width="10.88671875" customWidth="1"/>
    <col min="258" max="258" width="11.33203125" customWidth="1"/>
    <col min="259" max="259" width="9.88671875" customWidth="1"/>
    <col min="260" max="260" width="10.44140625" customWidth="1"/>
    <col min="261" max="261" width="11.5546875" customWidth="1"/>
    <col min="262" max="262" width="10.109375" customWidth="1"/>
    <col min="496" max="496" width="5.6640625" customWidth="1"/>
    <col min="497" max="497" width="40.5546875" customWidth="1"/>
    <col min="498" max="512" width="11.5546875" hidden="1" customWidth="1"/>
    <col min="513" max="513" width="10.88671875" customWidth="1"/>
    <col min="514" max="514" width="11.33203125" customWidth="1"/>
    <col min="515" max="515" width="9.88671875" customWidth="1"/>
    <col min="516" max="516" width="10.44140625" customWidth="1"/>
    <col min="517" max="517" width="11.5546875" customWidth="1"/>
    <col min="518" max="518" width="10.109375" customWidth="1"/>
    <col min="752" max="752" width="5.6640625" customWidth="1"/>
    <col min="753" max="753" width="40.5546875" customWidth="1"/>
    <col min="754" max="768" width="11.5546875" hidden="1" customWidth="1"/>
    <col min="769" max="769" width="10.88671875" customWidth="1"/>
    <col min="770" max="770" width="11.33203125" customWidth="1"/>
    <col min="771" max="771" width="9.88671875" customWidth="1"/>
    <col min="772" max="772" width="10.44140625" customWidth="1"/>
    <col min="773" max="773" width="11.5546875" customWidth="1"/>
    <col min="774" max="774" width="10.109375" customWidth="1"/>
    <col min="1008" max="1008" width="5.6640625" customWidth="1"/>
    <col min="1009" max="1009" width="40.5546875" customWidth="1"/>
    <col min="1010" max="1024" width="11.5546875" hidden="1" customWidth="1"/>
    <col min="1025" max="1025" width="10.88671875" customWidth="1"/>
  </cols>
  <sheetData>
    <row r="1" spans="1:20" ht="19.95" customHeight="1" thickBot="1" x14ac:dyDescent="0.35">
      <c r="A1" s="24"/>
      <c r="B1" s="25" t="s">
        <v>248</v>
      </c>
    </row>
    <row r="2" spans="1:20" ht="18" customHeight="1" thickBot="1" x14ac:dyDescent="0.3">
      <c r="A2" s="82" t="s">
        <v>30</v>
      </c>
      <c r="B2" s="82" t="s">
        <v>31</v>
      </c>
      <c r="C2" s="27" t="s">
        <v>32</v>
      </c>
      <c r="D2" s="27" t="s">
        <v>2</v>
      </c>
      <c r="E2" s="27" t="s">
        <v>3</v>
      </c>
      <c r="F2" s="27" t="s">
        <v>4</v>
      </c>
      <c r="G2" s="27" t="s">
        <v>5</v>
      </c>
      <c r="H2" s="27" t="s">
        <v>6</v>
      </c>
      <c r="I2" s="27" t="s">
        <v>7</v>
      </c>
      <c r="J2" s="27" t="s">
        <v>8</v>
      </c>
      <c r="K2" s="27" t="s">
        <v>9</v>
      </c>
      <c r="L2" s="28" t="s">
        <v>10</v>
      </c>
      <c r="M2" s="28" t="s">
        <v>11</v>
      </c>
      <c r="N2" s="28" t="s">
        <v>12</v>
      </c>
      <c r="O2" s="83" t="s">
        <v>13</v>
      </c>
      <c r="P2" s="83" t="s">
        <v>14</v>
      </c>
      <c r="Q2" s="27" t="s">
        <v>33</v>
      </c>
      <c r="R2" s="27" t="s">
        <v>246</v>
      </c>
      <c r="S2" s="27" t="s">
        <v>249</v>
      </c>
      <c r="T2" s="27" t="s">
        <v>250</v>
      </c>
    </row>
    <row r="3" spans="1:20" ht="14.4" customHeight="1" x14ac:dyDescent="0.25">
      <c r="A3" s="32"/>
      <c r="B3" s="33" t="s">
        <v>113</v>
      </c>
      <c r="C3" s="84"/>
      <c r="D3" s="35"/>
      <c r="E3" s="35"/>
      <c r="F3" s="35"/>
      <c r="G3" s="37"/>
      <c r="H3" s="126"/>
      <c r="I3" s="35"/>
      <c r="J3" s="35"/>
      <c r="K3" s="35"/>
      <c r="L3" s="36"/>
      <c r="M3" s="85"/>
      <c r="N3" s="36"/>
      <c r="O3" s="85"/>
      <c r="P3" s="85"/>
      <c r="Q3" s="86"/>
      <c r="R3" s="86"/>
      <c r="S3" s="86"/>
      <c r="T3" s="86"/>
    </row>
    <row r="4" spans="1:20" ht="12.75" customHeight="1" x14ac:dyDescent="0.25">
      <c r="A4" s="87" t="s">
        <v>114</v>
      </c>
      <c r="B4" s="88" t="s">
        <v>115</v>
      </c>
      <c r="C4" s="86">
        <v>10</v>
      </c>
      <c r="D4" s="89"/>
      <c r="E4" s="61"/>
      <c r="F4" s="89"/>
      <c r="G4" s="89"/>
      <c r="H4" s="127"/>
      <c r="I4" s="146">
        <v>2</v>
      </c>
      <c r="J4" s="89"/>
      <c r="K4" s="89"/>
      <c r="L4" s="90"/>
      <c r="M4" s="90"/>
      <c r="N4" s="90"/>
      <c r="O4" s="90"/>
      <c r="P4" s="90"/>
      <c r="Q4" s="86">
        <f>'[1]Výdaje 2021'!Q4</f>
        <v>22</v>
      </c>
      <c r="R4" s="86">
        <v>10</v>
      </c>
      <c r="S4" s="86">
        <v>12</v>
      </c>
      <c r="T4" s="86">
        <f>S4*1.2</f>
        <v>14.399999999999999</v>
      </c>
    </row>
    <row r="5" spans="1:20" ht="12.75" customHeight="1" x14ac:dyDescent="0.25">
      <c r="A5" s="91" t="s">
        <v>116</v>
      </c>
      <c r="B5" s="92" t="s">
        <v>117</v>
      </c>
      <c r="C5" s="86">
        <v>150</v>
      </c>
      <c r="D5" s="89"/>
      <c r="E5" s="61"/>
      <c r="F5" s="89"/>
      <c r="G5" s="89"/>
      <c r="H5" s="127"/>
      <c r="I5" s="89"/>
      <c r="J5" s="89"/>
      <c r="K5" s="89"/>
      <c r="L5" s="90"/>
      <c r="M5" s="90"/>
      <c r="N5" s="90"/>
      <c r="O5" s="90"/>
      <c r="P5" s="90"/>
      <c r="Q5" s="86">
        <f>'[1]Výdaje 2021'!Q5</f>
        <v>150</v>
      </c>
      <c r="R5" s="86">
        <v>150</v>
      </c>
      <c r="S5" s="86">
        <v>107</v>
      </c>
      <c r="T5" s="86">
        <f t="shared" ref="T5:T28" si="0">S5*1.2</f>
        <v>128.4</v>
      </c>
    </row>
    <row r="6" spans="1:20" ht="12.75" customHeight="1" x14ac:dyDescent="0.25">
      <c r="A6" s="91" t="s">
        <v>118</v>
      </c>
      <c r="B6" s="92" t="s">
        <v>119</v>
      </c>
      <c r="C6" s="86">
        <v>300</v>
      </c>
      <c r="D6" s="89"/>
      <c r="E6" s="61"/>
      <c r="F6" s="89"/>
      <c r="G6" s="89"/>
      <c r="H6" s="127"/>
      <c r="I6" s="89"/>
      <c r="J6" s="89"/>
      <c r="K6" s="89"/>
      <c r="L6" s="90"/>
      <c r="M6" s="90"/>
      <c r="N6" s="90"/>
      <c r="O6" s="90"/>
      <c r="P6" s="90"/>
      <c r="Q6" s="86">
        <f>'[1]Výdaje 2021'!Q6</f>
        <v>300</v>
      </c>
      <c r="R6" s="86">
        <v>250</v>
      </c>
      <c r="S6" s="86">
        <v>113</v>
      </c>
      <c r="T6" s="86">
        <f t="shared" si="0"/>
        <v>135.6</v>
      </c>
    </row>
    <row r="7" spans="1:20" ht="12.75" customHeight="1" x14ac:dyDescent="0.25">
      <c r="A7" s="91">
        <v>1037</v>
      </c>
      <c r="B7" s="92" t="s">
        <v>120</v>
      </c>
      <c r="C7" s="86">
        <v>25</v>
      </c>
      <c r="D7" s="89"/>
      <c r="E7" s="61"/>
      <c r="F7" s="89"/>
      <c r="G7" s="89"/>
      <c r="H7" s="127"/>
      <c r="I7" s="89"/>
      <c r="J7" s="89"/>
      <c r="K7" s="89"/>
      <c r="L7" s="90"/>
      <c r="M7" s="90"/>
      <c r="N7" s="90"/>
      <c r="O7" s="90"/>
      <c r="P7" s="90"/>
      <c r="Q7" s="86">
        <f>'[1]Výdaje 2021'!Q7</f>
        <v>25</v>
      </c>
      <c r="R7" s="86">
        <v>50</v>
      </c>
      <c r="S7" s="86">
        <v>0</v>
      </c>
      <c r="T7" s="86">
        <f t="shared" si="0"/>
        <v>0</v>
      </c>
    </row>
    <row r="8" spans="1:20" ht="12.75" customHeight="1" x14ac:dyDescent="0.25">
      <c r="A8" s="93">
        <v>2141</v>
      </c>
      <c r="B8" s="94" t="s">
        <v>121</v>
      </c>
      <c r="C8" s="86"/>
      <c r="D8" s="89"/>
      <c r="E8" s="61"/>
      <c r="F8" s="89"/>
      <c r="G8" s="89"/>
      <c r="H8" s="127">
        <v>60</v>
      </c>
      <c r="I8" s="89"/>
      <c r="J8" s="89"/>
      <c r="K8" s="89"/>
      <c r="L8" s="96">
        <v>20</v>
      </c>
      <c r="M8" s="90"/>
      <c r="N8" s="90"/>
      <c r="O8" s="90"/>
      <c r="P8" s="90"/>
      <c r="Q8" s="86">
        <f>'[1]Výdaje 2021'!Q8</f>
        <v>100</v>
      </c>
      <c r="R8" s="86">
        <v>140</v>
      </c>
      <c r="S8" s="86">
        <v>77</v>
      </c>
      <c r="T8" s="86">
        <f t="shared" si="0"/>
        <v>92.399999999999991</v>
      </c>
    </row>
    <row r="9" spans="1:20" ht="12.75" customHeight="1" x14ac:dyDescent="0.25">
      <c r="A9" s="40" t="s">
        <v>122</v>
      </c>
      <c r="B9" s="92" t="s">
        <v>123</v>
      </c>
      <c r="C9" s="86">
        <v>100</v>
      </c>
      <c r="D9" s="89"/>
      <c r="E9" s="61"/>
      <c r="F9" s="89"/>
      <c r="G9" s="89"/>
      <c r="H9" s="127"/>
      <c r="I9" s="89"/>
      <c r="J9" s="95"/>
      <c r="K9" s="95"/>
      <c r="L9" s="96"/>
      <c r="M9" s="96"/>
      <c r="N9" s="96"/>
      <c r="O9" s="96"/>
      <c r="P9" s="96"/>
      <c r="Q9" s="86">
        <f>'[1]Výdaje 2021'!Q9</f>
        <v>100</v>
      </c>
      <c r="R9" s="86">
        <v>100</v>
      </c>
      <c r="S9" s="86">
        <v>25</v>
      </c>
      <c r="T9" s="86">
        <f t="shared" si="0"/>
        <v>30</v>
      </c>
    </row>
    <row r="10" spans="1:20" ht="12.75" customHeight="1" x14ac:dyDescent="0.25">
      <c r="A10" s="40">
        <v>2219</v>
      </c>
      <c r="B10" s="88" t="s">
        <v>124</v>
      </c>
      <c r="C10" s="86">
        <v>70</v>
      </c>
      <c r="D10" s="89"/>
      <c r="E10" s="61"/>
      <c r="F10" s="89"/>
      <c r="G10" s="89"/>
      <c r="H10" s="127"/>
      <c r="I10" s="89"/>
      <c r="J10" s="89"/>
      <c r="K10" s="89"/>
      <c r="L10" s="96"/>
      <c r="M10" s="90"/>
      <c r="N10" s="90"/>
      <c r="O10" s="90"/>
      <c r="P10" s="90"/>
      <c r="Q10" s="86">
        <f>'[1]Výdaje 2021'!Q10</f>
        <v>70</v>
      </c>
      <c r="R10" s="86">
        <v>100</v>
      </c>
      <c r="S10" s="86">
        <v>0</v>
      </c>
      <c r="T10" s="86">
        <f t="shared" si="0"/>
        <v>0</v>
      </c>
    </row>
    <row r="11" spans="1:20" ht="12.75" customHeight="1" x14ac:dyDescent="0.25">
      <c r="A11" s="40">
        <v>2310</v>
      </c>
      <c r="B11" s="88" t="s">
        <v>125</v>
      </c>
      <c r="C11" s="86">
        <v>250</v>
      </c>
      <c r="D11" s="89"/>
      <c r="E11" s="61"/>
      <c r="F11" s="89"/>
      <c r="G11" s="89"/>
      <c r="H11" s="127"/>
      <c r="I11" s="89"/>
      <c r="J11" s="127">
        <v>50</v>
      </c>
      <c r="K11" s="89"/>
      <c r="L11" s="96"/>
      <c r="M11" s="90"/>
      <c r="N11" s="90"/>
      <c r="O11" s="90"/>
      <c r="P11" s="90"/>
      <c r="Q11" s="86">
        <f>'[1]Výdaje 2021'!Q11</f>
        <v>450</v>
      </c>
      <c r="R11" s="86">
        <v>250</v>
      </c>
      <c r="S11" s="86">
        <v>395</v>
      </c>
      <c r="T11" s="86">
        <f t="shared" si="0"/>
        <v>474</v>
      </c>
    </row>
    <row r="12" spans="1:20" ht="12.75" customHeight="1" x14ac:dyDescent="0.25">
      <c r="A12" s="40" t="s">
        <v>126</v>
      </c>
      <c r="B12" s="88" t="s">
        <v>127</v>
      </c>
      <c r="C12" s="86">
        <v>1200</v>
      </c>
      <c r="D12" s="61"/>
      <c r="E12" s="61"/>
      <c r="F12" s="61"/>
      <c r="G12" s="61"/>
      <c r="H12" s="127"/>
      <c r="I12" s="61"/>
      <c r="J12" s="61"/>
      <c r="K12" s="61"/>
      <c r="L12" s="96"/>
      <c r="M12" s="61"/>
      <c r="N12" s="61"/>
      <c r="O12" s="61"/>
      <c r="P12" s="61"/>
      <c r="Q12" s="86">
        <f>'[1]Výdaje 2021'!Q12</f>
        <v>1200</v>
      </c>
      <c r="R12" s="86">
        <v>1800</v>
      </c>
      <c r="S12" s="86">
        <v>1527</v>
      </c>
      <c r="T12" s="86">
        <f t="shared" si="0"/>
        <v>1832.3999999999999</v>
      </c>
    </row>
    <row r="13" spans="1:20" ht="12.75" customHeight="1" x14ac:dyDescent="0.25">
      <c r="A13" s="40">
        <v>2321</v>
      </c>
      <c r="B13" s="88" t="s">
        <v>128</v>
      </c>
      <c r="C13" s="86">
        <v>500</v>
      </c>
      <c r="D13" s="61"/>
      <c r="E13" s="61"/>
      <c r="F13" s="61"/>
      <c r="G13" s="61"/>
      <c r="H13" s="127">
        <v>300</v>
      </c>
      <c r="I13" s="61"/>
      <c r="J13" s="61"/>
      <c r="K13" s="61"/>
      <c r="L13" s="96"/>
      <c r="M13" s="61"/>
      <c r="N13" s="61"/>
      <c r="O13" s="61"/>
      <c r="P13" s="61"/>
      <c r="Q13" s="86">
        <f>'[1]Výdaje 2021'!Q13</f>
        <v>1300</v>
      </c>
      <c r="R13" s="86">
        <v>1000</v>
      </c>
      <c r="S13" s="86">
        <v>0</v>
      </c>
      <c r="T13" s="86">
        <f t="shared" si="0"/>
        <v>0</v>
      </c>
    </row>
    <row r="14" spans="1:20" ht="12.75" customHeight="1" x14ac:dyDescent="0.25">
      <c r="A14" s="40" t="s">
        <v>129</v>
      </c>
      <c r="B14" s="88" t="s">
        <v>130</v>
      </c>
      <c r="C14" s="86">
        <v>2300</v>
      </c>
      <c r="D14" s="61"/>
      <c r="E14" s="61"/>
      <c r="F14" s="61"/>
      <c r="G14" s="61"/>
      <c r="H14" s="128">
        <v>-194.31014999999999</v>
      </c>
      <c r="I14" s="61"/>
      <c r="J14" s="61"/>
      <c r="K14" s="61"/>
      <c r="L14" s="96"/>
      <c r="M14" s="61"/>
      <c r="N14" s="61"/>
      <c r="O14" s="61"/>
      <c r="P14" s="61"/>
      <c r="Q14" s="86">
        <f>'[1]Výdaje 2021'!Q14</f>
        <v>2105.6898500000002</v>
      </c>
      <c r="R14" s="86">
        <v>2300</v>
      </c>
      <c r="S14" s="86">
        <v>2105.69</v>
      </c>
      <c r="T14" s="86">
        <f t="shared" si="0"/>
        <v>2526.828</v>
      </c>
    </row>
    <row r="15" spans="1:20" ht="12.75" customHeight="1" x14ac:dyDescent="0.25">
      <c r="A15" s="40" t="s">
        <v>131</v>
      </c>
      <c r="B15" s="88" t="s">
        <v>132</v>
      </c>
      <c r="C15" s="86">
        <v>650</v>
      </c>
      <c r="D15" s="61"/>
      <c r="E15" s="61"/>
      <c r="F15" s="61"/>
      <c r="G15" s="61"/>
      <c r="H15" s="127"/>
      <c r="I15" s="61"/>
      <c r="J15" s="61"/>
      <c r="K15" s="61"/>
      <c r="L15" s="96"/>
      <c r="M15" s="61"/>
      <c r="N15" s="61"/>
      <c r="O15" s="61"/>
      <c r="P15" s="61"/>
      <c r="Q15" s="86">
        <f>'[1]Výdaje 2021'!Q15</f>
        <v>650</v>
      </c>
      <c r="R15" s="86">
        <v>650</v>
      </c>
      <c r="S15" s="86">
        <v>473</v>
      </c>
      <c r="T15" s="86">
        <f t="shared" si="0"/>
        <v>567.6</v>
      </c>
    </row>
    <row r="16" spans="1:20" ht="12.75" customHeight="1" x14ac:dyDescent="0.25">
      <c r="A16" s="40">
        <v>3319</v>
      </c>
      <c r="B16" s="88" t="s">
        <v>133</v>
      </c>
      <c r="C16" s="86">
        <v>350</v>
      </c>
      <c r="D16" s="61"/>
      <c r="E16" s="61"/>
      <c r="F16" s="61"/>
      <c r="G16" s="61"/>
      <c r="H16" s="127"/>
      <c r="I16" s="61"/>
      <c r="J16" s="61"/>
      <c r="K16" s="61"/>
      <c r="L16" s="96"/>
      <c r="M16" s="123">
        <v>100</v>
      </c>
      <c r="N16" s="61"/>
      <c r="O16" s="61"/>
      <c r="P16" s="61"/>
      <c r="Q16" s="86">
        <f>'[1]Výdaje 2021'!Q16</f>
        <v>550</v>
      </c>
      <c r="R16" s="86">
        <v>550</v>
      </c>
      <c r="S16" s="86">
        <v>378</v>
      </c>
      <c r="T16" s="86">
        <f t="shared" si="0"/>
        <v>453.59999999999997</v>
      </c>
    </row>
    <row r="17" spans="1:20" ht="12.75" customHeight="1" x14ac:dyDescent="0.25">
      <c r="A17" s="59">
        <v>3326</v>
      </c>
      <c r="B17" s="97" t="s">
        <v>134</v>
      </c>
      <c r="C17" s="86"/>
      <c r="D17" s="61"/>
      <c r="E17" s="61"/>
      <c r="F17" s="61"/>
      <c r="G17" s="61"/>
      <c r="H17" s="127">
        <v>20</v>
      </c>
      <c r="I17" s="61"/>
      <c r="J17" s="61"/>
      <c r="K17" s="61"/>
      <c r="L17" s="96"/>
      <c r="M17" s="61"/>
      <c r="N17" s="61"/>
      <c r="O17" s="61"/>
      <c r="P17" s="61"/>
      <c r="Q17" s="86">
        <f>'[1]Výdaje 2021'!Q17</f>
        <v>20</v>
      </c>
      <c r="R17" s="123">
        <v>100</v>
      </c>
      <c r="S17" s="86">
        <v>12</v>
      </c>
      <c r="T17" s="86">
        <f t="shared" si="0"/>
        <v>14.399999999999999</v>
      </c>
    </row>
    <row r="18" spans="1:20" ht="12.75" customHeight="1" x14ac:dyDescent="0.25">
      <c r="A18" s="40" t="s">
        <v>135</v>
      </c>
      <c r="B18" s="88" t="s">
        <v>136</v>
      </c>
      <c r="C18" s="86">
        <v>5</v>
      </c>
      <c r="D18" s="61"/>
      <c r="E18" s="61"/>
      <c r="F18" s="61"/>
      <c r="G18" s="61"/>
      <c r="H18" s="127"/>
      <c r="I18" s="61"/>
      <c r="J18" s="61"/>
      <c r="K18" s="61"/>
      <c r="L18" s="96"/>
      <c r="M18" s="61"/>
      <c r="N18" s="61"/>
      <c r="O18" s="61"/>
      <c r="P18" s="61"/>
      <c r="Q18" s="86">
        <f>'[1]Výdaje 2021'!Q18</f>
        <v>5</v>
      </c>
      <c r="R18" s="86">
        <v>5</v>
      </c>
      <c r="S18" s="86">
        <v>0</v>
      </c>
      <c r="T18" s="86">
        <f t="shared" si="0"/>
        <v>0</v>
      </c>
    </row>
    <row r="19" spans="1:20" ht="12.75" customHeight="1" x14ac:dyDescent="0.25">
      <c r="A19" s="40">
        <v>3349</v>
      </c>
      <c r="B19" s="88" t="s">
        <v>241</v>
      </c>
      <c r="C19" s="86">
        <v>17</v>
      </c>
      <c r="D19" s="61"/>
      <c r="E19" s="61"/>
      <c r="F19" s="61"/>
      <c r="G19" s="61"/>
      <c r="H19" s="127"/>
      <c r="I19" s="61"/>
      <c r="J19" s="61"/>
      <c r="K19" s="61"/>
      <c r="L19" s="96">
        <v>35</v>
      </c>
      <c r="M19" s="61"/>
      <c r="N19" s="61"/>
      <c r="O19" s="61"/>
      <c r="P19" s="61"/>
      <c r="Q19" s="86">
        <f>'[1]Výdaje 2021'!Q19</f>
        <v>52</v>
      </c>
      <c r="R19" s="123">
        <v>40</v>
      </c>
      <c r="S19" s="86">
        <v>33.5</v>
      </c>
      <c r="T19" s="86">
        <f t="shared" si="0"/>
        <v>40.199999999999996</v>
      </c>
    </row>
    <row r="20" spans="1:20" ht="12.75" customHeight="1" x14ac:dyDescent="0.25">
      <c r="A20" s="40" t="s">
        <v>137</v>
      </c>
      <c r="B20" s="88" t="s">
        <v>242</v>
      </c>
      <c r="C20" s="86">
        <v>430</v>
      </c>
      <c r="D20" s="61"/>
      <c r="E20" s="61"/>
      <c r="F20" s="61"/>
      <c r="G20" s="61"/>
      <c r="H20" s="127"/>
      <c r="I20" s="61"/>
      <c r="J20" s="61"/>
      <c r="K20" s="61"/>
      <c r="L20" s="96"/>
      <c r="M20" s="123">
        <v>-100</v>
      </c>
      <c r="N20" s="61"/>
      <c r="O20" s="61"/>
      <c r="P20" s="61"/>
      <c r="Q20" s="86">
        <f>'[1]Výdaje 2021'!Q20</f>
        <v>230</v>
      </c>
      <c r="R20" s="86">
        <v>300</v>
      </c>
      <c r="S20" s="86">
        <v>92</v>
      </c>
      <c r="T20" s="86">
        <f t="shared" si="0"/>
        <v>110.39999999999999</v>
      </c>
    </row>
    <row r="21" spans="1:20" ht="12.75" customHeight="1" x14ac:dyDescent="0.25">
      <c r="A21" s="40" t="s">
        <v>138</v>
      </c>
      <c r="B21" s="41" t="s">
        <v>139</v>
      </c>
      <c r="C21" s="86">
        <v>250</v>
      </c>
      <c r="D21" s="61"/>
      <c r="E21" s="61"/>
      <c r="F21" s="61"/>
      <c r="G21" s="61"/>
      <c r="H21" s="127"/>
      <c r="I21" s="61"/>
      <c r="J21" s="61"/>
      <c r="K21" s="61"/>
      <c r="L21" s="96"/>
      <c r="M21" s="61"/>
      <c r="N21" s="61"/>
      <c r="O21" s="61"/>
      <c r="P21" s="61"/>
      <c r="Q21" s="86">
        <f>'[1]Výdaje 2021'!Q21</f>
        <v>250</v>
      </c>
      <c r="R21" s="86">
        <v>150</v>
      </c>
      <c r="S21" s="86">
        <v>71</v>
      </c>
      <c r="T21" s="86">
        <f t="shared" si="0"/>
        <v>85.2</v>
      </c>
    </row>
    <row r="22" spans="1:20" ht="12.75" customHeight="1" x14ac:dyDescent="0.25">
      <c r="A22" s="40">
        <v>3419</v>
      </c>
      <c r="B22" s="88" t="s">
        <v>140</v>
      </c>
      <c r="C22" s="86">
        <v>3</v>
      </c>
      <c r="D22" s="61"/>
      <c r="E22" s="61"/>
      <c r="F22" s="61"/>
      <c r="G22" s="61"/>
      <c r="H22" s="127"/>
      <c r="I22" s="61"/>
      <c r="J22" s="61"/>
      <c r="K22" s="61"/>
      <c r="L22" s="96"/>
      <c r="M22" s="61"/>
      <c r="N22" s="61"/>
      <c r="O22" s="61"/>
      <c r="P22" s="61"/>
      <c r="Q22" s="86">
        <f>'[1]Výdaje 2021'!Q22</f>
        <v>3</v>
      </c>
      <c r="R22" s="86">
        <v>3</v>
      </c>
      <c r="S22" s="86">
        <v>0</v>
      </c>
      <c r="T22" s="86">
        <f t="shared" si="0"/>
        <v>0</v>
      </c>
    </row>
    <row r="23" spans="1:20" ht="12.75" customHeight="1" x14ac:dyDescent="0.25">
      <c r="A23" s="40" t="s">
        <v>141</v>
      </c>
      <c r="B23" s="88" t="s">
        <v>142</v>
      </c>
      <c r="C23" s="86">
        <v>0</v>
      </c>
      <c r="D23" s="61"/>
      <c r="E23" s="61"/>
      <c r="F23" s="61"/>
      <c r="G23" s="61"/>
      <c r="H23" s="127">
        <v>75</v>
      </c>
      <c r="I23" s="61"/>
      <c r="J23" s="61"/>
      <c r="K23" s="61"/>
      <c r="L23" s="96"/>
      <c r="M23" s="61"/>
      <c r="N23" s="61"/>
      <c r="O23" s="61"/>
      <c r="P23" s="61"/>
      <c r="Q23" s="86">
        <f>'[1]Výdaje 2021'!Q23</f>
        <v>75</v>
      </c>
      <c r="R23" s="86"/>
      <c r="S23" s="86">
        <v>75</v>
      </c>
      <c r="T23" s="86">
        <f t="shared" si="0"/>
        <v>90</v>
      </c>
    </row>
    <row r="24" spans="1:20" ht="12.75" customHeight="1" x14ac:dyDescent="0.25">
      <c r="A24" s="40">
        <v>3419</v>
      </c>
      <c r="B24" s="88" t="s">
        <v>143</v>
      </c>
      <c r="C24" s="86">
        <v>0</v>
      </c>
      <c r="D24" s="61"/>
      <c r="E24" s="61"/>
      <c r="F24" s="61"/>
      <c r="G24" s="61"/>
      <c r="H24" s="127">
        <v>420</v>
      </c>
      <c r="I24" s="61"/>
      <c r="J24" s="61"/>
      <c r="K24" s="61"/>
      <c r="L24" s="96"/>
      <c r="M24" s="61"/>
      <c r="N24" s="61"/>
      <c r="O24" s="61"/>
      <c r="P24" s="61"/>
      <c r="Q24" s="86">
        <f>'[1]Výdaje 2021'!Q24</f>
        <v>420</v>
      </c>
      <c r="R24" s="86"/>
      <c r="S24" s="86">
        <v>420</v>
      </c>
      <c r="T24" s="86">
        <f t="shared" si="0"/>
        <v>504</v>
      </c>
    </row>
    <row r="25" spans="1:20" ht="12.75" customHeight="1" x14ac:dyDescent="0.25">
      <c r="A25" s="40">
        <v>3419</v>
      </c>
      <c r="B25" s="88" t="s">
        <v>144</v>
      </c>
      <c r="C25" s="86">
        <v>0</v>
      </c>
      <c r="D25" s="61"/>
      <c r="E25" s="61"/>
      <c r="F25" s="61"/>
      <c r="G25" s="61"/>
      <c r="H25" s="127"/>
      <c r="I25" s="61"/>
      <c r="J25" s="61"/>
      <c r="K25" s="61"/>
      <c r="L25" s="96"/>
      <c r="M25" s="61"/>
      <c r="N25" s="61"/>
      <c r="O25" s="61"/>
      <c r="P25" s="61"/>
      <c r="Q25" s="86">
        <f>'[1]Výdaje 2021'!Q25</f>
        <v>0</v>
      </c>
      <c r="R25" s="86"/>
      <c r="S25" s="86">
        <v>0</v>
      </c>
      <c r="T25" s="86">
        <f t="shared" si="0"/>
        <v>0</v>
      </c>
    </row>
    <row r="26" spans="1:20" ht="12.75" customHeight="1" x14ac:dyDescent="0.25">
      <c r="A26" s="40">
        <v>3419</v>
      </c>
      <c r="B26" s="88" t="s">
        <v>145</v>
      </c>
      <c r="C26" s="86">
        <v>0</v>
      </c>
      <c r="D26" s="61"/>
      <c r="E26" s="61"/>
      <c r="F26" s="61"/>
      <c r="G26" s="61"/>
      <c r="H26" s="127">
        <v>90</v>
      </c>
      <c r="I26" s="61"/>
      <c r="J26" s="61"/>
      <c r="K26" s="61"/>
      <c r="L26" s="95"/>
      <c r="M26" s="61"/>
      <c r="N26" s="61"/>
      <c r="O26" s="61"/>
      <c r="P26" s="61"/>
      <c r="Q26" s="86">
        <f>'[1]Výdaje 2021'!Q26</f>
        <v>90</v>
      </c>
      <c r="R26" s="86"/>
      <c r="S26" s="86">
        <v>90</v>
      </c>
      <c r="T26" s="86">
        <f t="shared" si="0"/>
        <v>108</v>
      </c>
    </row>
    <row r="27" spans="1:20" s="14" customFormat="1" ht="12.75" customHeight="1" x14ac:dyDescent="0.25">
      <c r="A27" s="40">
        <v>3319</v>
      </c>
      <c r="B27" s="88" t="s">
        <v>232</v>
      </c>
      <c r="C27" s="86">
        <v>0</v>
      </c>
      <c r="D27" s="86"/>
      <c r="E27" s="86"/>
      <c r="F27" s="86"/>
      <c r="G27" s="86"/>
      <c r="H27" s="127">
        <v>5</v>
      </c>
      <c r="I27" s="86"/>
      <c r="J27" s="86"/>
      <c r="K27" s="86"/>
      <c r="L27" s="95"/>
      <c r="M27" s="86"/>
      <c r="N27" s="86"/>
      <c r="O27" s="86"/>
      <c r="P27" s="86"/>
      <c r="Q27" s="86">
        <f>'[1]Výdaje 2021'!Q27</f>
        <v>5</v>
      </c>
      <c r="R27" s="86"/>
      <c r="S27" s="86">
        <v>0</v>
      </c>
      <c r="T27" s="86">
        <f t="shared" si="0"/>
        <v>0</v>
      </c>
    </row>
    <row r="28" spans="1:20" s="14" customFormat="1" ht="12.75" customHeight="1" x14ac:dyDescent="0.25">
      <c r="A28" s="40" t="s">
        <v>141</v>
      </c>
      <c r="B28" s="88" t="s">
        <v>147</v>
      </c>
      <c r="C28" s="86">
        <v>0</v>
      </c>
      <c r="D28" s="61"/>
      <c r="E28" s="61"/>
      <c r="F28" s="61"/>
      <c r="G28" s="61"/>
      <c r="H28" s="127">
        <v>15</v>
      </c>
      <c r="I28" s="61"/>
      <c r="J28" s="61"/>
      <c r="K28" s="61"/>
      <c r="L28" s="61"/>
      <c r="M28" s="61"/>
      <c r="N28" s="61"/>
      <c r="O28" s="61"/>
      <c r="P28" s="61"/>
      <c r="Q28" s="86">
        <f>'[1]Výdaje 2021'!Q28</f>
        <v>15</v>
      </c>
      <c r="R28" s="86"/>
      <c r="S28" s="86">
        <v>15</v>
      </c>
      <c r="T28" s="86">
        <f t="shared" si="0"/>
        <v>18</v>
      </c>
    </row>
    <row r="29" spans="1:20" ht="12.75" customHeight="1" x14ac:dyDescent="0.25">
      <c r="A29" s="98">
        <v>3419</v>
      </c>
      <c r="B29" s="88" t="s">
        <v>146</v>
      </c>
      <c r="C29" s="99">
        <v>630</v>
      </c>
      <c r="D29" s="61"/>
      <c r="E29" s="61"/>
      <c r="F29" s="61"/>
      <c r="G29" s="61"/>
      <c r="H29" s="127">
        <v>-605</v>
      </c>
      <c r="I29" s="61"/>
      <c r="J29" s="61"/>
      <c r="K29" s="61"/>
      <c r="L29" s="61"/>
      <c r="M29" s="61"/>
      <c r="N29" s="61"/>
      <c r="O29" s="61"/>
      <c r="P29" s="61"/>
      <c r="Q29" s="86">
        <f>'[1]Výdaje 2021'!Q29</f>
        <v>15</v>
      </c>
      <c r="R29" s="157">
        <v>630</v>
      </c>
      <c r="S29" s="86">
        <v>605</v>
      </c>
      <c r="T29" s="86">
        <f t="shared" ref="T29:T67" si="1">S29*1.2</f>
        <v>726</v>
      </c>
    </row>
    <row r="30" spans="1:20" ht="12.75" customHeight="1" x14ac:dyDescent="0.25">
      <c r="A30" s="40">
        <v>3421</v>
      </c>
      <c r="B30" s="88" t="s">
        <v>148</v>
      </c>
      <c r="C30" s="86">
        <v>0</v>
      </c>
      <c r="D30" s="61"/>
      <c r="E30" s="61"/>
      <c r="F30" s="61"/>
      <c r="G30" s="61"/>
      <c r="H30" s="127">
        <v>68</v>
      </c>
      <c r="I30" s="61"/>
      <c r="J30" s="61"/>
      <c r="K30" s="61"/>
      <c r="L30" s="61"/>
      <c r="M30" s="61"/>
      <c r="N30" s="61"/>
      <c r="O30" s="61"/>
      <c r="P30" s="61"/>
      <c r="Q30" s="86">
        <f>'[1]Výdaje 2021'!Q30</f>
        <v>10</v>
      </c>
      <c r="R30" s="86"/>
      <c r="S30" s="86">
        <v>68</v>
      </c>
      <c r="T30" s="86">
        <f t="shared" si="1"/>
        <v>81.599999999999994</v>
      </c>
    </row>
    <row r="31" spans="1:20" s="14" customFormat="1" ht="12.75" customHeight="1" x14ac:dyDescent="0.25">
      <c r="A31" s="124">
        <v>3429</v>
      </c>
      <c r="B31" s="88" t="s">
        <v>150</v>
      </c>
      <c r="C31" s="86">
        <v>0</v>
      </c>
      <c r="D31" s="61"/>
      <c r="E31" s="61"/>
      <c r="F31" s="61"/>
      <c r="G31" s="61"/>
      <c r="H31" s="127">
        <v>49.99</v>
      </c>
      <c r="I31" s="61"/>
      <c r="J31" s="61"/>
      <c r="K31" s="61"/>
      <c r="L31" s="61"/>
      <c r="M31" s="61"/>
      <c r="N31" s="61"/>
      <c r="O31" s="61"/>
      <c r="P31" s="61"/>
      <c r="Q31" s="86">
        <f>'[1]Výdaje 2021'!Q31</f>
        <v>68</v>
      </c>
      <c r="R31" s="86"/>
      <c r="S31" s="86">
        <v>49.99</v>
      </c>
      <c r="T31" s="86">
        <f t="shared" si="1"/>
        <v>59.988</v>
      </c>
    </row>
    <row r="32" spans="1:20" s="14" customFormat="1" ht="12.75" customHeight="1" x14ac:dyDescent="0.25">
      <c r="A32" s="40">
        <v>3429</v>
      </c>
      <c r="B32" s="88" t="s">
        <v>151</v>
      </c>
      <c r="C32" s="86">
        <v>0</v>
      </c>
      <c r="D32" s="61"/>
      <c r="E32" s="61"/>
      <c r="F32" s="61"/>
      <c r="G32" s="61"/>
      <c r="H32" s="127">
        <v>27</v>
      </c>
      <c r="I32" s="61"/>
      <c r="J32" s="61"/>
      <c r="K32" s="61"/>
      <c r="L32" s="61"/>
      <c r="M32" s="123">
        <v>1.2</v>
      </c>
      <c r="N32" s="61"/>
      <c r="O32" s="61"/>
      <c r="P32" s="61"/>
      <c r="Q32" s="86">
        <f>'[1]Výdaje 2021'!Q32</f>
        <v>49.99</v>
      </c>
      <c r="R32" s="86"/>
      <c r="S32" s="86">
        <v>33.200000000000003</v>
      </c>
      <c r="T32" s="86">
        <f t="shared" si="1"/>
        <v>39.840000000000003</v>
      </c>
    </row>
    <row r="33" spans="1:20" s="14" customFormat="1" ht="12.75" customHeight="1" x14ac:dyDescent="0.25">
      <c r="A33" s="40">
        <v>3429</v>
      </c>
      <c r="B33" s="88" t="s">
        <v>152</v>
      </c>
      <c r="C33" s="86">
        <v>0</v>
      </c>
      <c r="D33" s="61"/>
      <c r="E33" s="61"/>
      <c r="F33" s="61"/>
      <c r="G33" s="61"/>
      <c r="H33" s="127">
        <v>2</v>
      </c>
      <c r="I33" s="61"/>
      <c r="J33" s="61"/>
      <c r="K33" s="61"/>
      <c r="L33" s="61"/>
      <c r="M33" s="61"/>
      <c r="N33" s="61"/>
      <c r="O33" s="61"/>
      <c r="P33" s="61"/>
      <c r="Q33" s="86">
        <f>'[1]Výdaje 2021'!Q33</f>
        <v>28.2</v>
      </c>
      <c r="R33" s="86"/>
      <c r="S33" s="86">
        <v>2</v>
      </c>
      <c r="T33" s="86">
        <f t="shared" si="1"/>
        <v>2.4</v>
      </c>
    </row>
    <row r="34" spans="1:20" s="14" customFormat="1" ht="12.75" customHeight="1" x14ac:dyDescent="0.25">
      <c r="A34" s="40">
        <v>5512</v>
      </c>
      <c r="B34" s="88" t="s">
        <v>233</v>
      </c>
      <c r="C34" s="86">
        <v>0</v>
      </c>
      <c r="D34" s="86"/>
      <c r="E34" s="86"/>
      <c r="F34" s="86"/>
      <c r="G34" s="86"/>
      <c r="H34" s="127">
        <v>25</v>
      </c>
      <c r="I34" s="86"/>
      <c r="J34" s="86"/>
      <c r="K34" s="86"/>
      <c r="L34" s="86"/>
      <c r="M34" s="86"/>
      <c r="N34" s="86"/>
      <c r="O34" s="86"/>
      <c r="P34" s="86"/>
      <c r="Q34" s="86">
        <f>'[1]Výdaje 2021'!Q34</f>
        <v>2</v>
      </c>
      <c r="R34" s="86"/>
      <c r="S34" s="86">
        <v>25</v>
      </c>
      <c r="T34" s="86">
        <f t="shared" si="1"/>
        <v>30</v>
      </c>
    </row>
    <row r="35" spans="1:20" s="14" customFormat="1" ht="12.75" customHeight="1" x14ac:dyDescent="0.25">
      <c r="A35" s="98">
        <v>3429</v>
      </c>
      <c r="B35" s="88" t="s">
        <v>149</v>
      </c>
      <c r="C35" s="99">
        <v>190</v>
      </c>
      <c r="D35" s="61"/>
      <c r="E35" s="61"/>
      <c r="F35" s="61"/>
      <c r="G35" s="61"/>
      <c r="H35" s="127">
        <v>-171.99</v>
      </c>
      <c r="I35" s="127"/>
      <c r="J35" s="61"/>
      <c r="K35" s="61"/>
      <c r="L35" s="61"/>
      <c r="M35" s="123">
        <v>-1.2</v>
      </c>
      <c r="N35" s="61"/>
      <c r="O35" s="61"/>
      <c r="P35" s="61"/>
      <c r="Q35" s="86">
        <f>'[1]Výdaje 2021'!Q35</f>
        <v>25</v>
      </c>
      <c r="R35" s="157">
        <v>190</v>
      </c>
      <c r="S35" s="86">
        <v>85.2</v>
      </c>
      <c r="T35" s="86">
        <f t="shared" si="1"/>
        <v>102.24</v>
      </c>
    </row>
    <row r="36" spans="1:20" ht="12.75" customHeight="1" x14ac:dyDescent="0.25">
      <c r="A36" s="40" t="s">
        <v>153</v>
      </c>
      <c r="B36" s="88" t="s">
        <v>154</v>
      </c>
      <c r="C36" s="86">
        <v>220</v>
      </c>
      <c r="D36" s="61"/>
      <c r="E36" s="61"/>
      <c r="F36" s="61"/>
      <c r="G36" s="61"/>
      <c r="H36" s="127"/>
      <c r="I36" s="127"/>
      <c r="J36" s="127"/>
      <c r="K36" s="61"/>
      <c r="L36" s="61"/>
      <c r="M36" s="61"/>
      <c r="N36" s="61"/>
      <c r="O36" s="61"/>
      <c r="P36" s="61"/>
      <c r="Q36" s="86">
        <v>220</v>
      </c>
      <c r="R36" s="86">
        <v>220</v>
      </c>
      <c r="S36" s="86">
        <v>69</v>
      </c>
      <c r="T36" s="86">
        <f t="shared" si="1"/>
        <v>82.8</v>
      </c>
    </row>
    <row r="37" spans="1:20" ht="12.75" customHeight="1" x14ac:dyDescent="0.25">
      <c r="A37" s="40" t="s">
        <v>65</v>
      </c>
      <c r="B37" s="88" t="s">
        <v>155</v>
      </c>
      <c r="C37" s="86">
        <v>850</v>
      </c>
      <c r="D37" s="61"/>
      <c r="E37" s="61"/>
      <c r="F37" s="61"/>
      <c r="G37" s="61"/>
      <c r="H37" s="127"/>
      <c r="I37" s="127"/>
      <c r="J37" s="127"/>
      <c r="K37" s="61"/>
      <c r="L37" s="61"/>
      <c r="M37" s="61"/>
      <c r="N37" s="61"/>
      <c r="O37" s="61"/>
      <c r="P37" s="61"/>
      <c r="Q37" s="86">
        <v>850</v>
      </c>
      <c r="R37" s="86">
        <v>850</v>
      </c>
      <c r="S37" s="86">
        <v>537</v>
      </c>
      <c r="T37" s="86">
        <f t="shared" si="1"/>
        <v>644.4</v>
      </c>
    </row>
    <row r="38" spans="1:20" ht="12.75" customHeight="1" x14ac:dyDescent="0.25">
      <c r="A38" s="40" t="s">
        <v>156</v>
      </c>
      <c r="B38" s="88" t="s">
        <v>157</v>
      </c>
      <c r="C38" s="86">
        <v>650</v>
      </c>
      <c r="D38" s="61"/>
      <c r="E38" s="61"/>
      <c r="F38" s="61"/>
      <c r="G38" s="61"/>
      <c r="H38" s="127"/>
      <c r="I38" s="127"/>
      <c r="J38" s="127"/>
      <c r="K38" s="61"/>
      <c r="L38" s="61"/>
      <c r="M38" s="61"/>
      <c r="N38" s="61"/>
      <c r="O38" s="61"/>
      <c r="P38" s="61"/>
      <c r="Q38" s="86">
        <f>'[1]Výdaje 2021'!Q38</f>
        <v>220</v>
      </c>
      <c r="R38" s="86">
        <v>850</v>
      </c>
      <c r="S38" s="86">
        <v>232</v>
      </c>
      <c r="T38" s="86">
        <f t="shared" si="1"/>
        <v>278.39999999999998</v>
      </c>
    </row>
    <row r="39" spans="1:20" ht="12.75" customHeight="1" x14ac:dyDescent="0.25">
      <c r="A39" s="40" t="s">
        <v>158</v>
      </c>
      <c r="B39" s="88" t="s">
        <v>159</v>
      </c>
      <c r="C39" s="86">
        <v>600</v>
      </c>
      <c r="D39" s="61"/>
      <c r="E39" s="61"/>
      <c r="F39" s="61"/>
      <c r="G39" s="61"/>
      <c r="H39" s="127"/>
      <c r="I39" s="127"/>
      <c r="J39" s="127"/>
      <c r="K39" s="61"/>
      <c r="L39" s="61"/>
      <c r="M39" s="61"/>
      <c r="N39" s="61"/>
      <c r="O39" s="61"/>
      <c r="P39" s="61"/>
      <c r="Q39" s="86">
        <f>'[1]Výdaje 2021'!Q39</f>
        <v>850</v>
      </c>
      <c r="R39" s="123">
        <v>500</v>
      </c>
      <c r="S39" s="86">
        <v>460</v>
      </c>
      <c r="T39" s="86">
        <f t="shared" si="1"/>
        <v>552</v>
      </c>
    </row>
    <row r="40" spans="1:20" ht="12.75" customHeight="1" x14ac:dyDescent="0.25">
      <c r="A40" s="40" t="s">
        <v>160</v>
      </c>
      <c r="B40" s="88" t="s">
        <v>161</v>
      </c>
      <c r="C40" s="86">
        <v>40</v>
      </c>
      <c r="D40" s="61"/>
      <c r="E40" s="61"/>
      <c r="F40" s="61"/>
      <c r="G40" s="61"/>
      <c r="H40" s="127"/>
      <c r="I40" s="127"/>
      <c r="J40" s="127">
        <v>20</v>
      </c>
      <c r="K40" s="127">
        <v>20</v>
      </c>
      <c r="L40" s="61"/>
      <c r="M40" s="61"/>
      <c r="N40" s="61"/>
      <c r="O40" s="61"/>
      <c r="P40" s="61"/>
      <c r="Q40" s="86">
        <f>'[1]Výdaje 2021'!Q40</f>
        <v>650</v>
      </c>
      <c r="R40" s="86">
        <v>60</v>
      </c>
      <c r="S40" s="86">
        <v>66</v>
      </c>
      <c r="T40" s="86">
        <f t="shared" si="1"/>
        <v>79.2</v>
      </c>
    </row>
    <row r="41" spans="1:20" ht="12.75" customHeight="1" x14ac:dyDescent="0.25">
      <c r="A41" s="40">
        <v>3635</v>
      </c>
      <c r="B41" s="88" t="s">
        <v>162</v>
      </c>
      <c r="C41" s="86">
        <v>80</v>
      </c>
      <c r="D41" s="61"/>
      <c r="E41" s="61"/>
      <c r="F41" s="61"/>
      <c r="G41" s="61"/>
      <c r="H41" s="127"/>
      <c r="I41" s="127"/>
      <c r="J41" s="127"/>
      <c r="K41" s="61"/>
      <c r="L41" s="61"/>
      <c r="M41" s="61"/>
      <c r="N41" s="61"/>
      <c r="O41" s="61"/>
      <c r="P41" s="61"/>
      <c r="Q41" s="86">
        <f>'[1]Výdaje 2021'!Q41</f>
        <v>600</v>
      </c>
      <c r="R41" s="123">
        <v>80</v>
      </c>
      <c r="S41" s="86">
        <v>0</v>
      </c>
      <c r="T41" s="86">
        <f t="shared" si="1"/>
        <v>0</v>
      </c>
    </row>
    <row r="42" spans="1:20" ht="12.75" customHeight="1" x14ac:dyDescent="0.25">
      <c r="A42" s="40">
        <v>3639</v>
      </c>
      <c r="B42" s="88" t="s">
        <v>163</v>
      </c>
      <c r="C42" s="86">
        <v>3200</v>
      </c>
      <c r="D42" s="61"/>
      <c r="E42" s="61"/>
      <c r="F42" s="61"/>
      <c r="G42" s="61"/>
      <c r="H42" s="127"/>
      <c r="I42" s="127">
        <v>75</v>
      </c>
      <c r="J42" s="127"/>
      <c r="K42" s="61"/>
      <c r="L42" s="61"/>
      <c r="M42" s="123">
        <v>1100</v>
      </c>
      <c r="N42" s="61"/>
      <c r="O42" s="61"/>
      <c r="P42" s="61"/>
      <c r="Q42" s="86">
        <f>'[1]Výdaje 2021'!Q42</f>
        <v>80</v>
      </c>
      <c r="R42" s="86">
        <v>4400</v>
      </c>
      <c r="S42" s="86">
        <v>3294</v>
      </c>
      <c r="T42" s="86">
        <f t="shared" si="1"/>
        <v>3952.7999999999997</v>
      </c>
    </row>
    <row r="43" spans="1:20" ht="12.75" customHeight="1" x14ac:dyDescent="0.25">
      <c r="A43" s="40" t="s">
        <v>164</v>
      </c>
      <c r="B43" s="88" t="s">
        <v>165</v>
      </c>
      <c r="C43" s="86">
        <v>80</v>
      </c>
      <c r="D43" s="61"/>
      <c r="E43" s="61"/>
      <c r="F43" s="61"/>
      <c r="G43" s="61"/>
      <c r="H43" s="127"/>
      <c r="I43" s="127"/>
      <c r="J43" s="127"/>
      <c r="K43" s="61"/>
      <c r="L43" s="61"/>
      <c r="M43" s="61"/>
      <c r="N43" s="61"/>
      <c r="O43" s="61"/>
      <c r="P43" s="61"/>
      <c r="Q43" s="86">
        <f>'[1]Výdaje 2021'!Q43</f>
        <v>80</v>
      </c>
      <c r="R43" s="86">
        <v>100</v>
      </c>
      <c r="S43" s="86">
        <v>91</v>
      </c>
      <c r="T43" s="86">
        <f t="shared" si="1"/>
        <v>109.2</v>
      </c>
    </row>
    <row r="44" spans="1:20" ht="12.75" customHeight="1" x14ac:dyDescent="0.25">
      <c r="A44" s="67" t="s">
        <v>72</v>
      </c>
      <c r="B44" s="88" t="s">
        <v>166</v>
      </c>
      <c r="C44" s="86">
        <v>1500</v>
      </c>
      <c r="D44" s="61"/>
      <c r="E44" s="61"/>
      <c r="F44" s="61"/>
      <c r="G44" s="61"/>
      <c r="H44" s="127"/>
      <c r="I44" s="127"/>
      <c r="J44" s="127"/>
      <c r="K44" s="61"/>
      <c r="L44" s="61"/>
      <c r="M44" s="86"/>
      <c r="N44" s="61"/>
      <c r="O44" s="61"/>
      <c r="P44" s="61"/>
      <c r="Q44" s="86">
        <f>'[1]Výdaje 2021'!Q44</f>
        <v>4406</v>
      </c>
      <c r="R44" s="86">
        <v>1400</v>
      </c>
      <c r="S44" s="86">
        <v>1035</v>
      </c>
      <c r="T44" s="86">
        <f t="shared" si="1"/>
        <v>1242</v>
      </c>
    </row>
    <row r="45" spans="1:20" ht="12.75" customHeight="1" x14ac:dyDescent="0.25">
      <c r="A45" s="67">
        <v>3723</v>
      </c>
      <c r="B45" s="88" t="s">
        <v>167</v>
      </c>
      <c r="C45" s="86">
        <v>100</v>
      </c>
      <c r="D45" s="61"/>
      <c r="E45" s="61"/>
      <c r="F45" s="61"/>
      <c r="G45" s="61"/>
      <c r="H45" s="127"/>
      <c r="I45" s="127"/>
      <c r="J45" s="127">
        <v>50</v>
      </c>
      <c r="K45" s="61"/>
      <c r="L45" s="61"/>
      <c r="M45" s="123">
        <v>70</v>
      </c>
      <c r="N45" s="61"/>
      <c r="O45" s="61"/>
      <c r="P45" s="61"/>
      <c r="Q45" s="86">
        <f>'[1]Výdaje 2021'!Q45</f>
        <v>110</v>
      </c>
      <c r="R45" s="86">
        <v>220</v>
      </c>
      <c r="S45" s="86">
        <v>203.5</v>
      </c>
      <c r="T45" s="86">
        <f t="shared" si="1"/>
        <v>244.2</v>
      </c>
    </row>
    <row r="46" spans="1:20" ht="12.75" customHeight="1" x14ac:dyDescent="0.25">
      <c r="A46" s="67">
        <v>3725</v>
      </c>
      <c r="B46" s="88" t="s">
        <v>168</v>
      </c>
      <c r="C46" s="86">
        <v>10</v>
      </c>
      <c r="D46" s="61"/>
      <c r="E46" s="61"/>
      <c r="F46" s="61"/>
      <c r="G46" s="61"/>
      <c r="H46" s="127"/>
      <c r="I46" s="127"/>
      <c r="J46" s="127"/>
      <c r="K46" s="61"/>
      <c r="L46" s="61"/>
      <c r="M46" s="61"/>
      <c r="N46" s="61"/>
      <c r="O46" s="61"/>
      <c r="P46" s="61"/>
      <c r="Q46" s="86">
        <f>'[1]Výdaje 2021'!Q46</f>
        <v>1500</v>
      </c>
      <c r="R46" s="86">
        <v>10</v>
      </c>
      <c r="S46" s="86">
        <v>0</v>
      </c>
      <c r="T46" s="86">
        <f t="shared" si="1"/>
        <v>0</v>
      </c>
    </row>
    <row r="47" spans="1:20" ht="12.75" customHeight="1" x14ac:dyDescent="0.25">
      <c r="A47" s="67">
        <v>3744</v>
      </c>
      <c r="B47" s="88" t="s">
        <v>169</v>
      </c>
      <c r="C47" s="86">
        <v>20</v>
      </c>
      <c r="D47" s="61"/>
      <c r="E47" s="61"/>
      <c r="F47" s="61"/>
      <c r="G47" s="61"/>
      <c r="H47" s="127">
        <v>10</v>
      </c>
      <c r="I47" s="127"/>
      <c r="J47" s="127">
        <v>30</v>
      </c>
      <c r="K47" s="61"/>
      <c r="L47" s="61"/>
      <c r="M47" s="123">
        <v>30</v>
      </c>
      <c r="N47" s="61"/>
      <c r="O47" s="61"/>
      <c r="P47" s="61"/>
      <c r="Q47" s="86">
        <f>'[1]Výdaje 2021'!Q47</f>
        <v>220</v>
      </c>
      <c r="R47" s="86">
        <v>40</v>
      </c>
      <c r="S47" s="86">
        <v>62</v>
      </c>
      <c r="T47" s="86">
        <f t="shared" si="1"/>
        <v>74.399999999999991</v>
      </c>
    </row>
    <row r="48" spans="1:20" ht="12.75" customHeight="1" x14ac:dyDescent="0.25">
      <c r="A48" s="40" t="s">
        <v>170</v>
      </c>
      <c r="B48" s="88" t="s">
        <v>171</v>
      </c>
      <c r="C48" s="86">
        <v>480</v>
      </c>
      <c r="D48" s="61"/>
      <c r="E48" s="61">
        <v>140</v>
      </c>
      <c r="F48" s="61"/>
      <c r="G48" s="61"/>
      <c r="H48" s="127">
        <v>50</v>
      </c>
      <c r="I48" s="127"/>
      <c r="J48" s="127"/>
      <c r="K48" s="61"/>
      <c r="L48" s="61"/>
      <c r="M48" s="61"/>
      <c r="N48" s="61"/>
      <c r="O48" s="61"/>
      <c r="P48" s="61"/>
      <c r="Q48" s="86">
        <f>'[1]Výdaje 2021'!Q48</f>
        <v>10</v>
      </c>
      <c r="R48" s="86">
        <v>500</v>
      </c>
      <c r="S48" s="86">
        <v>312</v>
      </c>
      <c r="T48" s="86">
        <f t="shared" si="1"/>
        <v>374.4</v>
      </c>
    </row>
    <row r="49" spans="1:20" s="14" customFormat="1" ht="12.75" customHeight="1" x14ac:dyDescent="0.25">
      <c r="A49" s="40">
        <v>3525</v>
      </c>
      <c r="B49" s="88" t="s">
        <v>243</v>
      </c>
      <c r="C49" s="86">
        <v>0</v>
      </c>
      <c r="D49" s="61"/>
      <c r="E49" s="61"/>
      <c r="F49" s="61"/>
      <c r="G49" s="61"/>
      <c r="H49" s="127">
        <v>5</v>
      </c>
      <c r="I49" s="127"/>
      <c r="J49" s="61"/>
      <c r="K49" s="61"/>
      <c r="L49" s="61"/>
      <c r="M49" s="123">
        <v>3</v>
      </c>
      <c r="N49" s="61"/>
      <c r="O49" s="61"/>
      <c r="P49" s="61"/>
      <c r="Q49" s="86">
        <f>'[1]Výdaje 2021'!Q49</f>
        <v>90</v>
      </c>
      <c r="R49" s="86"/>
      <c r="S49" s="86">
        <v>8</v>
      </c>
      <c r="T49" s="86">
        <f t="shared" si="1"/>
        <v>9.6</v>
      </c>
    </row>
    <row r="50" spans="1:20" s="14" customFormat="1" ht="12.75" customHeight="1" x14ac:dyDescent="0.25">
      <c r="A50" s="40">
        <v>3900</v>
      </c>
      <c r="B50" s="149" t="s">
        <v>236</v>
      </c>
      <c r="C50" s="86"/>
      <c r="D50" s="86"/>
      <c r="E50" s="86"/>
      <c r="F50" s="86"/>
      <c r="G50" s="86"/>
      <c r="H50" s="127"/>
      <c r="I50" s="127">
        <v>2</v>
      </c>
      <c r="J50" s="86"/>
      <c r="K50" s="86"/>
      <c r="L50" s="86"/>
      <c r="M50" s="86"/>
      <c r="N50" s="86"/>
      <c r="O50" s="86"/>
      <c r="P50" s="86"/>
      <c r="Q50" s="86">
        <f>'[1]Výdaje 2021'!Q50</f>
        <v>670</v>
      </c>
      <c r="R50" s="86"/>
      <c r="S50" s="86">
        <v>2</v>
      </c>
      <c r="T50" s="86">
        <f t="shared" si="1"/>
        <v>2.4</v>
      </c>
    </row>
    <row r="51" spans="1:20" s="14" customFormat="1" ht="12.75" customHeight="1" x14ac:dyDescent="0.25">
      <c r="A51" s="40">
        <v>4359</v>
      </c>
      <c r="B51" s="88" t="s">
        <v>174</v>
      </c>
      <c r="C51" s="86">
        <v>0</v>
      </c>
      <c r="D51" s="61"/>
      <c r="E51" s="61"/>
      <c r="F51" s="61"/>
      <c r="G51" s="61"/>
      <c r="H51" s="127">
        <v>5</v>
      </c>
      <c r="I51" s="127"/>
      <c r="J51" s="61"/>
      <c r="K51" s="61"/>
      <c r="L51" s="61"/>
      <c r="M51" s="61"/>
      <c r="N51" s="61"/>
      <c r="O51" s="61"/>
      <c r="P51" s="61"/>
      <c r="Q51" s="86">
        <f>'[1]Výdaje 2021'!Q51</f>
        <v>8</v>
      </c>
      <c r="R51" s="86"/>
      <c r="S51" s="86">
        <v>5</v>
      </c>
      <c r="T51" s="86">
        <f t="shared" si="1"/>
        <v>6</v>
      </c>
    </row>
    <row r="52" spans="1:20" s="14" customFormat="1" ht="12.75" customHeight="1" x14ac:dyDescent="0.25">
      <c r="A52" s="40" t="s">
        <v>175</v>
      </c>
      <c r="B52" s="88" t="s">
        <v>176</v>
      </c>
      <c r="C52" s="100">
        <v>0</v>
      </c>
      <c r="D52" s="61"/>
      <c r="E52" s="61"/>
      <c r="F52" s="61"/>
      <c r="G52" s="61"/>
      <c r="H52" s="127">
        <v>7</v>
      </c>
      <c r="I52" s="127"/>
      <c r="J52" s="61"/>
      <c r="K52" s="61"/>
      <c r="L52" s="61"/>
      <c r="M52" s="61"/>
      <c r="N52" s="61"/>
      <c r="O52" s="61"/>
      <c r="P52" s="61"/>
      <c r="Q52" s="86">
        <f>'[1]Výdaje 2021'!Q52</f>
        <v>2</v>
      </c>
      <c r="R52" s="86"/>
      <c r="S52" s="86">
        <v>7</v>
      </c>
      <c r="T52" s="86">
        <f t="shared" si="1"/>
        <v>8.4</v>
      </c>
    </row>
    <row r="53" spans="1:20" s="14" customFormat="1" ht="12.75" customHeight="1" x14ac:dyDescent="0.25">
      <c r="A53" s="40">
        <v>4329</v>
      </c>
      <c r="B53" s="88" t="s">
        <v>172</v>
      </c>
      <c r="C53" s="86">
        <v>0</v>
      </c>
      <c r="D53" s="61"/>
      <c r="E53" s="61"/>
      <c r="F53" s="61"/>
      <c r="G53" s="61"/>
      <c r="H53" s="127">
        <v>5</v>
      </c>
      <c r="I53" s="61"/>
      <c r="J53" s="61"/>
      <c r="K53" s="61"/>
      <c r="L53" s="61"/>
      <c r="M53" s="61"/>
      <c r="N53" s="61"/>
      <c r="O53" s="61"/>
      <c r="P53" s="61"/>
      <c r="Q53" s="86">
        <f>'[1]Výdaje 2021'!Q53</f>
        <v>5</v>
      </c>
      <c r="R53" s="86"/>
      <c r="S53" s="86">
        <v>5</v>
      </c>
      <c r="T53" s="86">
        <f t="shared" si="1"/>
        <v>6</v>
      </c>
    </row>
    <row r="54" spans="1:20" ht="12.75" customHeight="1" x14ac:dyDescent="0.25">
      <c r="A54" s="40">
        <v>4359</v>
      </c>
      <c r="B54" s="88" t="s">
        <v>179</v>
      </c>
      <c r="C54" s="100">
        <v>0</v>
      </c>
      <c r="D54" s="61"/>
      <c r="E54" s="61"/>
      <c r="F54" s="61"/>
      <c r="G54" s="61"/>
      <c r="H54" s="127">
        <v>5</v>
      </c>
      <c r="I54" s="61"/>
      <c r="J54" s="61"/>
      <c r="K54" s="61"/>
      <c r="L54" s="61"/>
      <c r="M54" s="61"/>
      <c r="N54" s="61"/>
      <c r="O54" s="61"/>
      <c r="P54" s="61"/>
      <c r="Q54" s="86">
        <f>'[1]Výdaje 2021'!Q54</f>
        <v>7</v>
      </c>
      <c r="R54" s="86"/>
      <c r="S54" s="86">
        <v>5</v>
      </c>
      <c r="T54" s="86">
        <f t="shared" si="1"/>
        <v>6</v>
      </c>
    </row>
    <row r="55" spans="1:20" ht="12.75" customHeight="1" x14ac:dyDescent="0.25">
      <c r="A55" s="98">
        <v>4349</v>
      </c>
      <c r="B55" s="88" t="s">
        <v>173</v>
      </c>
      <c r="C55" s="99">
        <v>35</v>
      </c>
      <c r="D55" s="61"/>
      <c r="E55" s="61"/>
      <c r="F55" s="61"/>
      <c r="G55" s="61"/>
      <c r="H55" s="127">
        <v>-27</v>
      </c>
      <c r="I55" s="61"/>
      <c r="J55" s="61"/>
      <c r="K55" s="61"/>
      <c r="L55" s="61"/>
      <c r="M55" s="123">
        <v>-3</v>
      </c>
      <c r="N55" s="61"/>
      <c r="O55" s="61"/>
      <c r="P55" s="61"/>
      <c r="Q55" s="86">
        <f>'[1]Výdaje 2021'!Q55</f>
        <v>5</v>
      </c>
      <c r="R55" s="157">
        <v>35</v>
      </c>
      <c r="S55" s="86">
        <v>5</v>
      </c>
      <c r="T55" s="86">
        <f t="shared" si="1"/>
        <v>6</v>
      </c>
    </row>
    <row r="56" spans="1:20" ht="12.75" customHeight="1" x14ac:dyDescent="0.25">
      <c r="A56" s="40">
        <v>4350</v>
      </c>
      <c r="B56" s="41" t="s">
        <v>78</v>
      </c>
      <c r="C56" s="86">
        <v>30</v>
      </c>
      <c r="D56" s="61"/>
      <c r="E56" s="61"/>
      <c r="F56" s="61"/>
      <c r="G56" s="61"/>
      <c r="H56" s="127"/>
      <c r="I56" s="127"/>
      <c r="J56" s="61"/>
      <c r="K56" s="61"/>
      <c r="L56" s="61"/>
      <c r="M56" s="61"/>
      <c r="N56" s="61"/>
      <c r="O56" s="61"/>
      <c r="P56" s="61"/>
      <c r="Q56" s="86">
        <f>'[1]Výdaje 2021'!Q56</f>
        <v>5</v>
      </c>
      <c r="R56" s="86"/>
      <c r="S56" s="86">
        <v>0</v>
      </c>
      <c r="T56" s="86">
        <f t="shared" si="1"/>
        <v>0</v>
      </c>
    </row>
    <row r="57" spans="1:20" ht="12.75" customHeight="1" x14ac:dyDescent="0.25">
      <c r="A57" s="40" t="s">
        <v>177</v>
      </c>
      <c r="B57" s="88" t="s">
        <v>178</v>
      </c>
      <c r="C57" s="86">
        <v>90</v>
      </c>
      <c r="D57" s="61"/>
      <c r="E57" s="61"/>
      <c r="F57" s="61"/>
      <c r="G57" s="61"/>
      <c r="H57" s="127"/>
      <c r="I57" s="127"/>
      <c r="J57" s="61"/>
      <c r="K57" s="61"/>
      <c r="L57" s="61"/>
      <c r="M57" s="61"/>
      <c r="N57" s="61"/>
      <c r="O57" s="61"/>
      <c r="P57" s="61"/>
      <c r="Q57" s="86">
        <f>'[1]Výdaje 2021'!Q57</f>
        <v>5</v>
      </c>
      <c r="R57" s="86">
        <v>100</v>
      </c>
      <c r="S57" s="86">
        <v>48</v>
      </c>
      <c r="T57" s="86">
        <f t="shared" si="1"/>
        <v>57.599999999999994</v>
      </c>
    </row>
    <row r="58" spans="1:20" ht="12.75" customHeight="1" x14ac:dyDescent="0.25">
      <c r="A58" s="40">
        <v>5213</v>
      </c>
      <c r="B58" s="88" t="s">
        <v>180</v>
      </c>
      <c r="C58" s="86">
        <v>60</v>
      </c>
      <c r="D58" s="61"/>
      <c r="E58" s="61"/>
      <c r="F58" s="61"/>
      <c r="G58" s="61"/>
      <c r="H58" s="127"/>
      <c r="I58" s="127">
        <v>40</v>
      </c>
      <c r="J58" s="61"/>
      <c r="K58" s="61"/>
      <c r="L58" s="61"/>
      <c r="M58" s="61"/>
      <c r="N58" s="61"/>
      <c r="O58" s="61"/>
      <c r="P58" s="61"/>
      <c r="Q58" s="86">
        <f>'[1]Výdaje 2021'!Q58</f>
        <v>30</v>
      </c>
      <c r="R58" s="86">
        <v>40</v>
      </c>
      <c r="S58" s="86">
        <v>44</v>
      </c>
      <c r="T58" s="86">
        <f t="shared" si="1"/>
        <v>52.8</v>
      </c>
    </row>
    <row r="59" spans="1:20" ht="12.75" customHeight="1" x14ac:dyDescent="0.25">
      <c r="A59" s="40" t="s">
        <v>181</v>
      </c>
      <c r="B59" s="88" t="s">
        <v>182</v>
      </c>
      <c r="C59" s="86">
        <v>360</v>
      </c>
      <c r="D59" s="61"/>
      <c r="E59" s="61"/>
      <c r="F59" s="61"/>
      <c r="G59" s="61"/>
      <c r="H59" s="127">
        <v>25</v>
      </c>
      <c r="I59" s="127"/>
      <c r="J59" s="61"/>
      <c r="K59" s="61"/>
      <c r="L59" s="61"/>
      <c r="M59" s="61"/>
      <c r="N59" s="61"/>
      <c r="O59" s="61"/>
      <c r="P59" s="75"/>
      <c r="Q59" s="86">
        <f>'[1]Výdaje 2021'!Q59</f>
        <v>90</v>
      </c>
      <c r="R59" s="86">
        <v>360</v>
      </c>
      <c r="S59" s="86">
        <v>384</v>
      </c>
      <c r="T59" s="86">
        <f t="shared" si="1"/>
        <v>460.79999999999995</v>
      </c>
    </row>
    <row r="60" spans="1:20" ht="12.75" customHeight="1" x14ac:dyDescent="0.25">
      <c r="A60" s="40" t="s">
        <v>183</v>
      </c>
      <c r="B60" s="88" t="s">
        <v>184</v>
      </c>
      <c r="C60" s="86">
        <v>2000</v>
      </c>
      <c r="D60" s="61"/>
      <c r="E60" s="61"/>
      <c r="F60" s="61"/>
      <c r="G60" s="61"/>
      <c r="H60" s="127"/>
      <c r="I60" s="127"/>
      <c r="J60" s="61"/>
      <c r="K60" s="61"/>
      <c r="L60" s="61"/>
      <c r="M60" s="61"/>
      <c r="N60" s="61"/>
      <c r="O60" s="61"/>
      <c r="P60" s="61"/>
      <c r="Q60" s="86">
        <f>'[1]Výdaje 2021'!Q60</f>
        <v>100</v>
      </c>
      <c r="R60" s="86">
        <v>2000</v>
      </c>
      <c r="S60" s="86">
        <v>1523</v>
      </c>
      <c r="T60" s="86">
        <f t="shared" si="1"/>
        <v>1827.6</v>
      </c>
    </row>
    <row r="61" spans="1:20" ht="12.75" customHeight="1" x14ac:dyDescent="0.25">
      <c r="A61" s="40" t="s">
        <v>80</v>
      </c>
      <c r="B61" s="88" t="s">
        <v>185</v>
      </c>
      <c r="C61" s="86">
        <v>4650</v>
      </c>
      <c r="D61" s="61"/>
      <c r="E61" s="61"/>
      <c r="F61" s="61"/>
      <c r="G61" s="61"/>
      <c r="H61" s="127">
        <v>3</v>
      </c>
      <c r="I61" s="127"/>
      <c r="J61" s="61"/>
      <c r="K61" s="61"/>
      <c r="L61" s="61"/>
      <c r="M61" s="123">
        <v>400</v>
      </c>
      <c r="N61" s="61"/>
      <c r="O61" s="61"/>
      <c r="P61" s="61"/>
      <c r="Q61" s="86">
        <f>'[1]Výdaje 2021'!Q61</f>
        <v>385</v>
      </c>
      <c r="R61" s="86">
        <v>5000</v>
      </c>
      <c r="S61" s="86">
        <v>3843</v>
      </c>
      <c r="T61" s="86">
        <f t="shared" si="1"/>
        <v>4611.5999999999995</v>
      </c>
    </row>
    <row r="62" spans="1:20" ht="12.75" customHeight="1" x14ac:dyDescent="0.25">
      <c r="A62" s="40" t="s">
        <v>82</v>
      </c>
      <c r="B62" s="88" t="s">
        <v>186</v>
      </c>
      <c r="C62" s="86">
        <v>100</v>
      </c>
      <c r="D62" s="61"/>
      <c r="E62" s="61"/>
      <c r="F62" s="61"/>
      <c r="G62" s="61"/>
      <c r="H62" s="127"/>
      <c r="I62" s="127"/>
      <c r="J62" s="127"/>
      <c r="K62" s="61"/>
      <c r="L62" s="61"/>
      <c r="M62" s="61"/>
      <c r="N62" s="61"/>
      <c r="O62" s="61"/>
      <c r="P62" s="61"/>
      <c r="Q62" s="86">
        <f>'[1]Výdaje 2021'!Q62</f>
        <v>2000</v>
      </c>
      <c r="R62" s="86">
        <v>40</v>
      </c>
      <c r="S62" s="86">
        <v>26</v>
      </c>
      <c r="T62" s="86">
        <f t="shared" si="1"/>
        <v>31.2</v>
      </c>
    </row>
    <row r="63" spans="1:20" ht="12.75" customHeight="1" x14ac:dyDescent="0.25">
      <c r="A63" s="40">
        <v>5311</v>
      </c>
      <c r="B63" s="88" t="s">
        <v>251</v>
      </c>
      <c r="C63" s="86"/>
      <c r="D63" s="86"/>
      <c r="E63" s="86"/>
      <c r="F63" s="86"/>
      <c r="G63" s="86"/>
      <c r="H63" s="127"/>
      <c r="I63" s="127"/>
      <c r="J63" s="127"/>
      <c r="K63" s="127"/>
      <c r="L63" s="86"/>
      <c r="M63" s="86"/>
      <c r="N63" s="86"/>
      <c r="O63" s="86"/>
      <c r="P63" s="86"/>
      <c r="Q63" s="86"/>
      <c r="R63" s="86">
        <v>20</v>
      </c>
      <c r="S63" s="86">
        <v>8.6</v>
      </c>
      <c r="T63" s="86">
        <f t="shared" si="1"/>
        <v>10.319999999999999</v>
      </c>
    </row>
    <row r="64" spans="1:20" ht="12.75" customHeight="1" x14ac:dyDescent="0.25">
      <c r="A64" s="40" t="s">
        <v>187</v>
      </c>
      <c r="B64" s="88" t="s">
        <v>188</v>
      </c>
      <c r="C64" s="86">
        <v>100</v>
      </c>
      <c r="D64" s="61"/>
      <c r="E64" s="61"/>
      <c r="F64" s="61"/>
      <c r="G64" s="61"/>
      <c r="H64" s="127"/>
      <c r="I64" s="127"/>
      <c r="J64" s="127"/>
      <c r="K64" s="61"/>
      <c r="L64" s="61"/>
      <c r="M64" s="61"/>
      <c r="N64" s="61"/>
      <c r="O64" s="61"/>
      <c r="P64" s="61"/>
      <c r="Q64" s="86">
        <f>'[1]Výdaje 2021'!Q64</f>
        <v>100</v>
      </c>
      <c r="R64" s="86">
        <v>110</v>
      </c>
      <c r="S64" s="86">
        <v>69</v>
      </c>
      <c r="T64" s="86">
        <f t="shared" si="1"/>
        <v>82.8</v>
      </c>
    </row>
    <row r="65" spans="1:20" ht="12.75" customHeight="1" x14ac:dyDescent="0.25">
      <c r="A65" s="40">
        <v>6399</v>
      </c>
      <c r="B65" s="88" t="s">
        <v>40</v>
      </c>
      <c r="C65" s="86">
        <v>1000</v>
      </c>
      <c r="D65" s="61"/>
      <c r="E65" s="61"/>
      <c r="F65" s="61"/>
      <c r="G65" s="61"/>
      <c r="H65" s="127"/>
      <c r="I65" s="127">
        <v>27</v>
      </c>
      <c r="J65" s="127"/>
      <c r="K65" s="61"/>
      <c r="L65" s="61"/>
      <c r="M65" s="61"/>
      <c r="N65" s="61"/>
      <c r="O65" s="61"/>
      <c r="P65" s="61"/>
      <c r="Q65" s="86">
        <f>'[1]Výdaje 2021'!Q65</f>
        <v>15</v>
      </c>
      <c r="R65" s="86">
        <v>1100</v>
      </c>
      <c r="S65" s="86">
        <v>936</v>
      </c>
      <c r="T65" s="86">
        <f t="shared" si="1"/>
        <v>1123.2</v>
      </c>
    </row>
    <row r="66" spans="1:20" ht="12.75" customHeight="1" x14ac:dyDescent="0.25">
      <c r="A66" s="40">
        <v>6402</v>
      </c>
      <c r="B66" s="88" t="s">
        <v>189</v>
      </c>
      <c r="C66" s="100" t="s">
        <v>35</v>
      </c>
      <c r="D66" s="61"/>
      <c r="E66" s="61">
        <v>29.74</v>
      </c>
      <c r="F66" s="61"/>
      <c r="G66" s="61"/>
      <c r="H66" s="127"/>
      <c r="I66" s="127"/>
      <c r="J66" s="127"/>
      <c r="K66" s="127"/>
      <c r="L66" s="61"/>
      <c r="M66" s="61"/>
      <c r="N66" s="61"/>
      <c r="O66" s="61"/>
      <c r="P66" s="61"/>
      <c r="Q66" s="86">
        <f>'[1]Výdaje 2021'!Q66</f>
        <v>100</v>
      </c>
      <c r="R66" s="86"/>
      <c r="S66" s="86">
        <v>29.74</v>
      </c>
      <c r="T66" s="86">
        <f t="shared" si="1"/>
        <v>35.687999999999995</v>
      </c>
    </row>
    <row r="67" spans="1:20" ht="12.75" customHeight="1" x14ac:dyDescent="0.25">
      <c r="A67" s="40" t="s">
        <v>190</v>
      </c>
      <c r="B67" s="88" t="s">
        <v>228</v>
      </c>
      <c r="C67" s="86">
        <v>50</v>
      </c>
      <c r="D67" s="61"/>
      <c r="E67" s="61"/>
      <c r="F67" s="61"/>
      <c r="G67" s="61"/>
      <c r="H67" s="127"/>
      <c r="I67" s="127"/>
      <c r="J67" s="127"/>
      <c r="K67" s="127"/>
      <c r="L67" s="61"/>
      <c r="M67" s="61"/>
      <c r="N67" s="61"/>
      <c r="O67" s="61"/>
      <c r="P67" s="61"/>
      <c r="Q67" s="86">
        <f>'[1]Výdaje 2021'!Q67</f>
        <v>1027</v>
      </c>
      <c r="R67" s="86">
        <v>50</v>
      </c>
      <c r="S67" s="86">
        <v>50</v>
      </c>
      <c r="T67" s="86">
        <f t="shared" si="1"/>
        <v>60</v>
      </c>
    </row>
    <row r="68" spans="1:20" ht="12.75" customHeight="1" x14ac:dyDescent="0.25">
      <c r="A68" s="40"/>
      <c r="B68" s="88"/>
      <c r="C68" s="86"/>
      <c r="D68" s="86"/>
      <c r="E68" s="86"/>
      <c r="F68" s="86"/>
      <c r="G68" s="86"/>
      <c r="H68" s="127"/>
      <c r="I68" s="127"/>
      <c r="J68" s="127"/>
      <c r="K68" s="127"/>
      <c r="L68" s="86"/>
      <c r="M68" s="86"/>
      <c r="N68" s="86"/>
      <c r="O68" s="86"/>
      <c r="P68" s="86"/>
      <c r="Q68" s="86"/>
      <c r="R68" s="86"/>
      <c r="S68" s="86"/>
      <c r="T68" s="86"/>
    </row>
    <row r="69" spans="1:20" s="14" customFormat="1" ht="12.75" customHeight="1" x14ac:dyDescent="0.25">
      <c r="A69" s="44"/>
      <c r="B69" s="45" t="s">
        <v>191</v>
      </c>
      <c r="C69" s="101">
        <f t="shared" ref="C69:Q69" si="2">SUM(C4:C67)</f>
        <v>23735</v>
      </c>
      <c r="D69" s="102">
        <f t="shared" si="2"/>
        <v>0</v>
      </c>
      <c r="E69" s="102">
        <f t="shared" si="2"/>
        <v>169.74</v>
      </c>
      <c r="F69" s="102">
        <f t="shared" si="2"/>
        <v>0</v>
      </c>
      <c r="G69" s="102">
        <f t="shared" si="2"/>
        <v>0</v>
      </c>
      <c r="H69" s="102">
        <f t="shared" si="2"/>
        <v>273.68984999999998</v>
      </c>
      <c r="I69" s="102">
        <f t="shared" si="2"/>
        <v>146</v>
      </c>
      <c r="J69" s="102">
        <f t="shared" si="2"/>
        <v>150</v>
      </c>
      <c r="K69" s="102">
        <f t="shared" si="2"/>
        <v>20</v>
      </c>
      <c r="L69" s="102">
        <f t="shared" si="2"/>
        <v>55</v>
      </c>
      <c r="M69" s="102">
        <f t="shared" si="2"/>
        <v>1600</v>
      </c>
      <c r="N69" s="102">
        <f t="shared" si="2"/>
        <v>0</v>
      </c>
      <c r="O69" s="102">
        <f t="shared" si="2"/>
        <v>0</v>
      </c>
      <c r="P69" s="102">
        <f t="shared" si="2"/>
        <v>0</v>
      </c>
      <c r="Q69" s="102">
        <f t="shared" si="2"/>
        <v>22825.879850000001</v>
      </c>
      <c r="R69" s="102">
        <f>SUM(R4:R68)</f>
        <v>26853</v>
      </c>
      <c r="S69" s="102">
        <f>SUM(S4:S68)</f>
        <v>20249.420000000002</v>
      </c>
      <c r="T69" s="102">
        <f>SUM(T4:T68)</f>
        <v>24299.303999999996</v>
      </c>
    </row>
    <row r="70" spans="1:20" s="14" customFormat="1" ht="12.75" customHeight="1" x14ac:dyDescent="0.25">
      <c r="A70" s="151">
        <v>8124</v>
      </c>
      <c r="B70" s="144" t="s">
        <v>229</v>
      </c>
      <c r="C70" s="99"/>
      <c r="D70" s="99"/>
      <c r="E70" s="99"/>
      <c r="F70" s="99"/>
      <c r="G70" s="99"/>
      <c r="H70" s="86">
        <v>140</v>
      </c>
      <c r="I70" s="145"/>
      <c r="J70" s="145"/>
      <c r="K70" s="127"/>
      <c r="L70" s="86"/>
      <c r="M70" s="86"/>
      <c r="N70" s="86"/>
      <c r="O70" s="86"/>
      <c r="P70" s="86"/>
      <c r="Q70" s="86">
        <v>140</v>
      </c>
      <c r="R70" s="86"/>
      <c r="S70" s="156">
        <v>103</v>
      </c>
    </row>
    <row r="71" spans="1:20" ht="12.75" customHeight="1" x14ac:dyDescent="0.25">
      <c r="A71" s="44"/>
      <c r="B71" s="50"/>
      <c r="C71" s="103"/>
      <c r="D71" s="104"/>
      <c r="E71" s="104"/>
      <c r="F71" s="104"/>
      <c r="G71" s="103"/>
      <c r="H71" s="129"/>
      <c r="I71" s="129"/>
      <c r="J71" s="129"/>
      <c r="K71" s="129"/>
      <c r="L71" s="104"/>
      <c r="M71" s="104"/>
      <c r="N71" s="104"/>
      <c r="O71" s="104"/>
      <c r="P71" s="104"/>
      <c r="Q71" s="104"/>
      <c r="R71" s="104"/>
      <c r="S71" s="154"/>
      <c r="T71" s="154"/>
    </row>
    <row r="72" spans="1:20" ht="12.75" customHeight="1" x14ac:dyDescent="0.25">
      <c r="A72" s="44"/>
      <c r="B72" s="50" t="s">
        <v>192</v>
      </c>
      <c r="C72" s="105"/>
      <c r="D72" s="106"/>
      <c r="E72" s="106"/>
      <c r="F72" s="106"/>
      <c r="G72" s="105"/>
      <c r="H72" s="130"/>
      <c r="I72" s="130"/>
      <c r="J72" s="130"/>
      <c r="K72" s="130"/>
      <c r="L72" s="106"/>
      <c r="M72" s="106"/>
      <c r="N72" s="106"/>
      <c r="O72" s="106"/>
      <c r="P72" s="106"/>
      <c r="Q72" s="106"/>
      <c r="R72" s="106"/>
      <c r="S72" s="106"/>
      <c r="T72" s="106"/>
    </row>
    <row r="73" spans="1:20" ht="12.75" customHeight="1" x14ac:dyDescent="0.25">
      <c r="A73" s="40">
        <v>6330</v>
      </c>
      <c r="B73" s="88" t="s">
        <v>193</v>
      </c>
      <c r="C73" s="86"/>
      <c r="D73" s="61"/>
      <c r="E73" s="61">
        <v>839.65257999999994</v>
      </c>
      <c r="F73" s="61"/>
      <c r="G73" s="86"/>
      <c r="H73" s="127"/>
      <c r="I73" s="127"/>
      <c r="J73" s="127">
        <v>-839.65</v>
      </c>
      <c r="K73" s="127"/>
      <c r="L73" s="61"/>
      <c r="M73" s="61"/>
      <c r="N73" s="61"/>
      <c r="O73" s="61"/>
      <c r="P73" s="61"/>
      <c r="Q73" s="86">
        <f>'[1]Výdaje 2021'!Q73</f>
        <v>0</v>
      </c>
      <c r="R73" s="86"/>
      <c r="S73" s="86">
        <v>150</v>
      </c>
      <c r="T73" s="86"/>
    </row>
    <row r="74" spans="1:20" ht="12.75" customHeight="1" x14ac:dyDescent="0.25">
      <c r="A74" s="40">
        <v>6330</v>
      </c>
      <c r="B74" s="88" t="s">
        <v>89</v>
      </c>
      <c r="C74" s="86"/>
      <c r="D74" s="61"/>
      <c r="E74" s="61">
        <v>112.45</v>
      </c>
      <c r="F74" s="61"/>
      <c r="G74" s="86"/>
      <c r="H74" s="127"/>
      <c r="I74" s="127"/>
      <c r="J74" s="127"/>
      <c r="K74" s="127"/>
      <c r="L74" s="61"/>
      <c r="M74" s="61"/>
      <c r="N74" s="61"/>
      <c r="O74" s="61"/>
      <c r="P74" s="61"/>
      <c r="Q74" s="86">
        <f>'[1]Výdaje 2021'!Q74</f>
        <v>0</v>
      </c>
      <c r="R74" s="86"/>
      <c r="S74" s="86">
        <v>112.45</v>
      </c>
      <c r="T74" s="86">
        <f>S74*1.2</f>
        <v>134.94</v>
      </c>
    </row>
    <row r="75" spans="1:20" ht="12.75" customHeight="1" x14ac:dyDescent="0.25">
      <c r="A75" s="40">
        <v>6330</v>
      </c>
      <c r="B75" s="88" t="s">
        <v>87</v>
      </c>
      <c r="C75" s="86"/>
      <c r="D75" s="61"/>
      <c r="E75" s="61">
        <v>400</v>
      </c>
      <c r="F75" s="61"/>
      <c r="G75" s="86"/>
      <c r="H75" s="127"/>
      <c r="I75" s="127"/>
      <c r="J75" s="127"/>
      <c r="K75" s="127"/>
      <c r="L75" s="61"/>
      <c r="M75" s="61"/>
      <c r="N75" s="61"/>
      <c r="O75" s="61"/>
      <c r="P75" s="61"/>
      <c r="Q75" s="86">
        <f>'[1]Výdaje 2021'!Q75</f>
        <v>2.5799999999662759E-3</v>
      </c>
      <c r="R75" s="86"/>
      <c r="S75" s="86">
        <v>400</v>
      </c>
      <c r="T75" s="86">
        <f>S75*1.2</f>
        <v>480</v>
      </c>
    </row>
    <row r="76" spans="1:20" ht="12.75" customHeight="1" x14ac:dyDescent="0.25">
      <c r="A76" s="40">
        <v>6330</v>
      </c>
      <c r="B76" s="88" t="s">
        <v>88</v>
      </c>
      <c r="C76" s="86"/>
      <c r="D76" s="61"/>
      <c r="E76" s="61">
        <v>44.4</v>
      </c>
      <c r="F76" s="61"/>
      <c r="G76" s="86"/>
      <c r="H76" s="127"/>
      <c r="I76" s="127"/>
      <c r="J76" s="127"/>
      <c r="K76" s="127"/>
      <c r="L76" s="61"/>
      <c r="M76" s="61"/>
      <c r="N76" s="61"/>
      <c r="O76" s="61"/>
      <c r="P76" s="61"/>
      <c r="Q76" s="86">
        <f>'[1]Výdaje 2021'!Q76</f>
        <v>112.45</v>
      </c>
      <c r="R76" s="86"/>
      <c r="S76" s="86">
        <v>44.4</v>
      </c>
      <c r="T76" s="86">
        <f>S76*1.2</f>
        <v>53.279999999999994</v>
      </c>
    </row>
    <row r="77" spans="1:20" ht="12.75" customHeight="1" x14ac:dyDescent="0.25">
      <c r="A77" s="44"/>
      <c r="B77" s="45" t="s">
        <v>90</v>
      </c>
      <c r="C77" s="101">
        <f t="shared" ref="C77:R77" si="3">SUM(C73:C76)</f>
        <v>0</v>
      </c>
      <c r="D77" s="102">
        <f t="shared" si="3"/>
        <v>0</v>
      </c>
      <c r="E77" s="102">
        <f t="shared" si="3"/>
        <v>1396.5025800000001</v>
      </c>
      <c r="F77" s="102">
        <f t="shared" si="3"/>
        <v>0</v>
      </c>
      <c r="G77" s="102">
        <f t="shared" si="3"/>
        <v>0</v>
      </c>
      <c r="H77" s="102">
        <f t="shared" si="3"/>
        <v>0</v>
      </c>
      <c r="I77" s="102">
        <f t="shared" si="3"/>
        <v>0</v>
      </c>
      <c r="J77" s="102">
        <f t="shared" si="3"/>
        <v>-839.65</v>
      </c>
      <c r="K77" s="102">
        <f t="shared" si="3"/>
        <v>0</v>
      </c>
      <c r="L77" s="102">
        <f t="shared" si="3"/>
        <v>0</v>
      </c>
      <c r="M77" s="102">
        <f t="shared" si="3"/>
        <v>0</v>
      </c>
      <c r="N77" s="102">
        <f t="shared" si="3"/>
        <v>0</v>
      </c>
      <c r="O77" s="102">
        <f t="shared" si="3"/>
        <v>0</v>
      </c>
      <c r="P77" s="102">
        <f t="shared" si="3"/>
        <v>0</v>
      </c>
      <c r="Q77" s="102">
        <f t="shared" si="3"/>
        <v>112.45257999999997</v>
      </c>
      <c r="R77" s="102">
        <f t="shared" si="3"/>
        <v>0</v>
      </c>
      <c r="S77" s="102">
        <f>SUM(S74:S76)</f>
        <v>556.85</v>
      </c>
      <c r="T77" s="102">
        <f>SUM(T73:T76)</f>
        <v>668.22</v>
      </c>
    </row>
    <row r="78" spans="1:20" ht="12.75" customHeight="1" x14ac:dyDescent="0.25">
      <c r="A78" s="44"/>
      <c r="B78" s="50" t="s">
        <v>194</v>
      </c>
      <c r="C78" s="112"/>
      <c r="D78" s="112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</row>
    <row r="79" spans="1:20" ht="12.75" customHeight="1" x14ac:dyDescent="0.25">
      <c r="A79" s="40">
        <v>2321</v>
      </c>
      <c r="B79" s="88" t="s">
        <v>252</v>
      </c>
      <c r="C79" s="86"/>
      <c r="D79" s="61"/>
      <c r="E79" s="61"/>
      <c r="F79" s="61"/>
      <c r="G79" s="61"/>
      <c r="H79" s="127">
        <v>350</v>
      </c>
      <c r="I79" s="127"/>
      <c r="J79" s="127"/>
      <c r="K79" s="61"/>
      <c r="L79" s="107"/>
      <c r="M79" s="107"/>
      <c r="N79" s="107"/>
      <c r="O79" s="107"/>
      <c r="P79" s="107"/>
      <c r="Q79" s="86">
        <f>'[1]Výdaje 2021'!Q79</f>
        <v>556.85257999999999</v>
      </c>
      <c r="R79" s="86">
        <v>0</v>
      </c>
      <c r="S79" s="86">
        <v>276</v>
      </c>
      <c r="T79" s="86">
        <f t="shared" ref="T79:T98" si="4">S79*1.2</f>
        <v>331.2</v>
      </c>
    </row>
    <row r="80" spans="1:20" ht="12.75" customHeight="1" x14ac:dyDescent="0.25">
      <c r="A80" s="40">
        <v>2310</v>
      </c>
      <c r="B80" s="88" t="s">
        <v>195</v>
      </c>
      <c r="C80" s="86"/>
      <c r="D80" s="61"/>
      <c r="E80" s="61"/>
      <c r="F80" s="61"/>
      <c r="G80" s="61">
        <v>150</v>
      </c>
      <c r="H80" s="127">
        <v>500</v>
      </c>
      <c r="I80" s="127"/>
      <c r="J80" s="86"/>
      <c r="K80" s="61"/>
      <c r="L80" s="107"/>
      <c r="M80" s="107"/>
      <c r="N80" s="107"/>
      <c r="O80" s="107"/>
      <c r="P80" s="107"/>
      <c r="Q80" s="86">
        <f>'[1]Výdaje 2021'!Q80</f>
        <v>0</v>
      </c>
      <c r="R80" s="123">
        <v>200</v>
      </c>
      <c r="S80" s="86">
        <v>340</v>
      </c>
      <c r="T80" s="86">
        <f t="shared" si="4"/>
        <v>408</v>
      </c>
    </row>
    <row r="81" spans="1:20" ht="12.75" customHeight="1" x14ac:dyDescent="0.25">
      <c r="A81" s="40">
        <v>2310</v>
      </c>
      <c r="B81" s="88" t="s">
        <v>196</v>
      </c>
      <c r="C81" s="86">
        <v>200</v>
      </c>
      <c r="D81" s="61"/>
      <c r="E81" s="61"/>
      <c r="F81" s="61"/>
      <c r="G81" s="61"/>
      <c r="H81" s="127"/>
      <c r="I81" s="86"/>
      <c r="J81" s="86"/>
      <c r="K81" s="61"/>
      <c r="L81" s="107"/>
      <c r="M81" s="107"/>
      <c r="N81" s="107"/>
      <c r="O81" s="107"/>
      <c r="P81" s="107"/>
      <c r="Q81" s="86">
        <f>'[1]Výdaje 2021'!Q81</f>
        <v>350</v>
      </c>
      <c r="R81" s="123">
        <v>200</v>
      </c>
      <c r="S81" s="86">
        <v>0</v>
      </c>
      <c r="T81" s="86">
        <f t="shared" si="4"/>
        <v>0</v>
      </c>
    </row>
    <row r="82" spans="1:20" ht="12.75" customHeight="1" x14ac:dyDescent="0.25">
      <c r="A82" s="40" t="s">
        <v>126</v>
      </c>
      <c r="B82" s="97" t="s">
        <v>227</v>
      </c>
      <c r="C82" s="86"/>
      <c r="D82" s="61"/>
      <c r="E82" s="86"/>
      <c r="F82" s="61"/>
      <c r="G82" s="61"/>
      <c r="H82" s="127">
        <v>100</v>
      </c>
      <c r="I82" s="86"/>
      <c r="J82" s="86"/>
      <c r="K82" s="61"/>
      <c r="L82" s="107"/>
      <c r="M82" s="107"/>
      <c r="N82" s="107"/>
      <c r="O82" s="107"/>
      <c r="P82" s="107"/>
      <c r="Q82" s="86">
        <f>'[1]Výdaje 2021'!Q82</f>
        <v>650</v>
      </c>
      <c r="R82" s="86"/>
      <c r="S82" s="86">
        <v>0</v>
      </c>
      <c r="T82" s="86">
        <f t="shared" si="4"/>
        <v>0</v>
      </c>
    </row>
    <row r="83" spans="1:20" ht="12.75" customHeight="1" x14ac:dyDescent="0.25">
      <c r="A83" s="59">
        <v>2219</v>
      </c>
      <c r="B83" s="97" t="s">
        <v>230</v>
      </c>
      <c r="C83" s="86"/>
      <c r="D83" s="61"/>
      <c r="E83" s="86"/>
      <c r="F83" s="61"/>
      <c r="G83" s="61"/>
      <c r="H83" s="127">
        <v>140</v>
      </c>
      <c r="I83" s="86"/>
      <c r="J83" s="86"/>
      <c r="K83" s="61"/>
      <c r="L83" s="107"/>
      <c r="M83" s="147">
        <v>80</v>
      </c>
      <c r="N83" s="107"/>
      <c r="O83" s="107"/>
      <c r="P83" s="107"/>
      <c r="Q83" s="86">
        <f>'[1]Výdaje 2021'!Q83</f>
        <v>200</v>
      </c>
      <c r="R83" s="123">
        <v>600</v>
      </c>
      <c r="S83" s="86">
        <v>110</v>
      </c>
      <c r="T83" s="86">
        <f t="shared" si="4"/>
        <v>132</v>
      </c>
    </row>
    <row r="84" spans="1:20" ht="12.75" customHeight="1" x14ac:dyDescent="0.25">
      <c r="A84" s="40">
        <v>2212</v>
      </c>
      <c r="B84" s="88" t="s">
        <v>197</v>
      </c>
      <c r="C84" s="86">
        <v>5000</v>
      </c>
      <c r="D84" s="61"/>
      <c r="E84" s="86"/>
      <c r="F84" s="61"/>
      <c r="G84" s="61"/>
      <c r="H84" s="127"/>
      <c r="I84" s="86"/>
      <c r="J84" s="86"/>
      <c r="K84" s="61"/>
      <c r="L84" s="107"/>
      <c r="M84" s="107"/>
      <c r="N84" s="107"/>
      <c r="O84" s="107"/>
      <c r="P84" s="107"/>
      <c r="Q84" s="86">
        <f>'[1]Výdaje 2021'!Q84</f>
        <v>100</v>
      </c>
      <c r="R84" s="123">
        <v>4000</v>
      </c>
      <c r="S84" s="86">
        <v>250</v>
      </c>
      <c r="T84" s="86">
        <f t="shared" si="4"/>
        <v>300</v>
      </c>
    </row>
    <row r="85" spans="1:20" ht="12.75" customHeight="1" x14ac:dyDescent="0.25">
      <c r="A85" s="40">
        <v>2321</v>
      </c>
      <c r="B85" s="88" t="s">
        <v>198</v>
      </c>
      <c r="C85" s="86">
        <v>94362.7</v>
      </c>
      <c r="D85" s="61"/>
      <c r="E85" s="86"/>
      <c r="F85" s="61"/>
      <c r="G85" s="61"/>
      <c r="H85" s="127"/>
      <c r="I85" s="86"/>
      <c r="J85" s="127"/>
      <c r="K85" s="61"/>
      <c r="L85" s="107"/>
      <c r="M85" s="147">
        <v>950</v>
      </c>
      <c r="N85" s="107"/>
      <c r="O85" s="107"/>
      <c r="P85" s="107"/>
      <c r="Q85" s="86">
        <f>'[1]Výdaje 2021'!Q85</f>
        <v>220</v>
      </c>
      <c r="R85" s="123">
        <v>15000</v>
      </c>
      <c r="S85" s="86">
        <v>79463</v>
      </c>
      <c r="T85" s="86">
        <f t="shared" si="4"/>
        <v>95355.599999999991</v>
      </c>
    </row>
    <row r="86" spans="1:20" ht="12.75" customHeight="1" x14ac:dyDescent="0.25">
      <c r="A86" s="40">
        <v>2321</v>
      </c>
      <c r="B86" s="88" t="s">
        <v>199</v>
      </c>
      <c r="C86" s="86">
        <v>850</v>
      </c>
      <c r="D86" s="61"/>
      <c r="E86" s="86"/>
      <c r="F86" s="61"/>
      <c r="G86" s="61"/>
      <c r="H86" s="127"/>
      <c r="I86" s="86"/>
      <c r="J86" s="127"/>
      <c r="K86" s="61"/>
      <c r="L86" s="107"/>
      <c r="M86" s="107"/>
      <c r="N86" s="107"/>
      <c r="O86" s="107"/>
      <c r="P86" s="107"/>
      <c r="Q86" s="86">
        <f>'[1]Výdaje 2021'!Q86</f>
        <v>7000</v>
      </c>
      <c r="R86" s="86">
        <v>0</v>
      </c>
      <c r="S86" s="86"/>
      <c r="T86" s="86">
        <f t="shared" si="4"/>
        <v>0</v>
      </c>
    </row>
    <row r="87" spans="1:20" ht="12.75" customHeight="1" x14ac:dyDescent="0.25">
      <c r="A87" s="40">
        <v>3113</v>
      </c>
      <c r="B87" s="88" t="s">
        <v>200</v>
      </c>
      <c r="C87" s="86">
        <v>400</v>
      </c>
      <c r="D87" s="61"/>
      <c r="E87" s="86"/>
      <c r="F87" s="61"/>
      <c r="G87" s="61"/>
      <c r="H87" s="127"/>
      <c r="I87" s="86"/>
      <c r="J87" s="127"/>
      <c r="K87" s="61"/>
      <c r="L87" s="107"/>
      <c r="M87" s="147">
        <v>-200</v>
      </c>
      <c r="N87" s="107"/>
      <c r="O87" s="107"/>
      <c r="P87" s="107"/>
      <c r="Q87" s="86">
        <f>'[1]Výdaje 2021'!Q87</f>
        <v>95312.7</v>
      </c>
      <c r="R87" s="86">
        <v>400</v>
      </c>
      <c r="S87" s="86">
        <v>12</v>
      </c>
      <c r="T87" s="86">
        <f t="shared" si="4"/>
        <v>14.399999999999999</v>
      </c>
    </row>
    <row r="88" spans="1:20" ht="12.75" customHeight="1" x14ac:dyDescent="0.25">
      <c r="A88" s="40">
        <v>3113</v>
      </c>
      <c r="B88" s="88" t="s">
        <v>201</v>
      </c>
      <c r="C88" s="86">
        <v>350</v>
      </c>
      <c r="D88" s="61"/>
      <c r="E88" s="86"/>
      <c r="F88" s="61"/>
      <c r="G88" s="61"/>
      <c r="H88" s="127"/>
      <c r="I88" s="86"/>
      <c r="J88" s="127"/>
      <c r="K88" s="61"/>
      <c r="L88" s="107"/>
      <c r="M88" s="147">
        <f>-181.18</f>
        <v>-181.18</v>
      </c>
      <c r="N88" s="107"/>
      <c r="O88" s="107"/>
      <c r="P88" s="107"/>
      <c r="Q88" s="86">
        <f>'[1]Výdaje 2021'!Q88</f>
        <v>0</v>
      </c>
      <c r="R88" s="86">
        <v>350</v>
      </c>
      <c r="S88" s="86">
        <v>12</v>
      </c>
      <c r="T88" s="86">
        <f t="shared" si="4"/>
        <v>14.399999999999999</v>
      </c>
    </row>
    <row r="89" spans="1:20" ht="12.75" customHeight="1" x14ac:dyDescent="0.25">
      <c r="A89" s="40">
        <v>3113</v>
      </c>
      <c r="B89" s="41" t="s">
        <v>240</v>
      </c>
      <c r="C89" s="100">
        <v>12000</v>
      </c>
      <c r="D89" s="61"/>
      <c r="E89" s="61"/>
      <c r="F89" s="61"/>
      <c r="G89" s="61"/>
      <c r="H89" s="127">
        <v>2500</v>
      </c>
      <c r="I89" s="86"/>
      <c r="J89" s="127"/>
      <c r="K89" s="61"/>
      <c r="L89" s="107"/>
      <c r="M89" s="147">
        <v>-5821</v>
      </c>
      <c r="N89" s="107"/>
      <c r="O89" s="107"/>
      <c r="P89" s="107"/>
      <c r="Q89" s="86">
        <f>'[1]Výdaje 2021'!Q89</f>
        <v>850</v>
      </c>
      <c r="R89" s="123">
        <v>6000</v>
      </c>
      <c r="S89" s="86">
        <v>412</v>
      </c>
      <c r="T89" s="86">
        <f t="shared" si="4"/>
        <v>494.4</v>
      </c>
    </row>
    <row r="90" spans="1:20" ht="12.75" customHeight="1" x14ac:dyDescent="0.25">
      <c r="A90" s="40">
        <v>3421</v>
      </c>
      <c r="B90" s="88" t="s">
        <v>202</v>
      </c>
      <c r="C90" s="100">
        <v>2221</v>
      </c>
      <c r="D90" s="61"/>
      <c r="E90" s="61"/>
      <c r="F90" s="61"/>
      <c r="G90" s="61"/>
      <c r="H90" s="127"/>
      <c r="I90" s="127"/>
      <c r="J90" s="127"/>
      <c r="K90" s="61"/>
      <c r="L90" s="107"/>
      <c r="M90" s="147">
        <v>-2221</v>
      </c>
      <c r="N90" s="107"/>
      <c r="O90" s="107"/>
      <c r="P90" s="107"/>
      <c r="Q90" s="86">
        <f>'[1]Výdaje 2021'!Q90</f>
        <v>200</v>
      </c>
      <c r="R90" s="86">
        <v>3621</v>
      </c>
      <c r="S90" s="86">
        <v>45</v>
      </c>
      <c r="T90" s="86">
        <f t="shared" si="4"/>
        <v>54</v>
      </c>
    </row>
    <row r="91" spans="1:20" ht="12.75" customHeight="1" x14ac:dyDescent="0.25">
      <c r="A91" s="40">
        <v>3639</v>
      </c>
      <c r="B91" s="88" t="s">
        <v>203</v>
      </c>
      <c r="C91" s="86">
        <v>50</v>
      </c>
      <c r="D91" s="61"/>
      <c r="E91" s="61"/>
      <c r="F91" s="61"/>
      <c r="G91" s="61"/>
      <c r="H91" s="127"/>
      <c r="I91" s="127"/>
      <c r="J91" s="127"/>
      <c r="K91" s="61"/>
      <c r="L91" s="107"/>
      <c r="M91" s="107"/>
      <c r="N91" s="107"/>
      <c r="O91" s="107"/>
      <c r="P91" s="107"/>
      <c r="Q91" s="86">
        <f>'[1]Výdaje 2021'!Q91</f>
        <v>168.82</v>
      </c>
      <c r="R91" s="86"/>
      <c r="S91" s="86">
        <v>36</v>
      </c>
      <c r="T91" s="86">
        <f t="shared" si="4"/>
        <v>43.199999999999996</v>
      </c>
    </row>
    <row r="92" spans="1:20" ht="12.75" customHeight="1" x14ac:dyDescent="0.25">
      <c r="A92" s="40">
        <v>3639</v>
      </c>
      <c r="B92" s="88" t="s">
        <v>204</v>
      </c>
      <c r="C92" s="86"/>
      <c r="D92" s="61"/>
      <c r="E92" s="61"/>
      <c r="F92" s="61">
        <v>50</v>
      </c>
      <c r="G92" s="61"/>
      <c r="H92" s="127"/>
      <c r="I92" s="127"/>
      <c r="J92" s="127"/>
      <c r="K92" s="61"/>
      <c r="L92" s="107"/>
      <c r="M92" s="107"/>
      <c r="N92" s="107"/>
      <c r="O92" s="107"/>
      <c r="P92" s="107"/>
      <c r="Q92" s="86">
        <f>'[1]Výdaje 2021'!Q92</f>
        <v>8679</v>
      </c>
      <c r="R92" s="86"/>
      <c r="S92" s="86">
        <v>0</v>
      </c>
      <c r="T92" s="86">
        <f t="shared" si="4"/>
        <v>0</v>
      </c>
    </row>
    <row r="93" spans="1:20" ht="12.75" customHeight="1" x14ac:dyDescent="0.25">
      <c r="A93" s="40">
        <v>3639</v>
      </c>
      <c r="B93" s="41" t="s">
        <v>205</v>
      </c>
      <c r="C93" s="86">
        <v>100</v>
      </c>
      <c r="D93" s="61"/>
      <c r="E93" s="61"/>
      <c r="F93" s="61"/>
      <c r="G93" s="61"/>
      <c r="H93" s="127">
        <v>50</v>
      </c>
      <c r="I93" s="127"/>
      <c r="J93" s="127">
        <v>150</v>
      </c>
      <c r="K93" s="61"/>
      <c r="L93" s="107"/>
      <c r="M93" s="147">
        <v>80</v>
      </c>
      <c r="N93" s="107"/>
      <c r="O93" s="107"/>
      <c r="P93" s="107"/>
      <c r="Q93" s="86">
        <f>'[1]Výdaje 2021'!Q93</f>
        <v>0</v>
      </c>
      <c r="R93" s="123">
        <v>100</v>
      </c>
      <c r="S93" s="86">
        <v>16</v>
      </c>
      <c r="T93" s="86">
        <f t="shared" si="4"/>
        <v>19.2</v>
      </c>
    </row>
    <row r="94" spans="1:20" ht="12.75" customHeight="1" x14ac:dyDescent="0.25">
      <c r="A94" s="59" t="s">
        <v>70</v>
      </c>
      <c r="B94" s="41" t="s">
        <v>253</v>
      </c>
      <c r="C94" s="86">
        <v>300</v>
      </c>
      <c r="D94" s="61">
        <v>140</v>
      </c>
      <c r="E94" s="61"/>
      <c r="F94" s="61"/>
      <c r="G94" s="61"/>
      <c r="H94" s="127">
        <v>250</v>
      </c>
      <c r="I94" s="127"/>
      <c r="J94" s="127"/>
      <c r="K94" s="61"/>
      <c r="L94" s="107"/>
      <c r="M94" s="107"/>
      <c r="N94" s="107"/>
      <c r="O94" s="107"/>
      <c r="P94" s="107"/>
      <c r="Q94" s="86">
        <f>'[1]Výdaje 2021'!Q94</f>
        <v>50</v>
      </c>
      <c r="R94" s="123">
        <v>300</v>
      </c>
      <c r="S94" s="86">
        <v>350</v>
      </c>
      <c r="T94" s="86">
        <f t="shared" si="4"/>
        <v>420</v>
      </c>
    </row>
    <row r="95" spans="1:20" ht="12.75" customHeight="1" x14ac:dyDescent="0.25">
      <c r="A95" s="40">
        <v>5512</v>
      </c>
      <c r="B95" s="88" t="s">
        <v>206</v>
      </c>
      <c r="C95" s="86">
        <v>6900</v>
      </c>
      <c r="D95" s="61"/>
      <c r="E95" s="61"/>
      <c r="F95" s="61"/>
      <c r="G95" s="61"/>
      <c r="H95" s="127"/>
      <c r="I95" s="127"/>
      <c r="J95" s="127"/>
      <c r="K95" s="61"/>
      <c r="L95" s="107"/>
      <c r="M95" s="107"/>
      <c r="N95" s="107"/>
      <c r="O95" s="107"/>
      <c r="P95" s="107"/>
      <c r="Q95" s="86">
        <f>'[1]Výdaje 2021'!Q95</f>
        <v>50</v>
      </c>
      <c r="R95" s="86"/>
      <c r="S95" s="86">
        <v>6822</v>
      </c>
      <c r="T95" s="86">
        <f t="shared" si="4"/>
        <v>8186.4</v>
      </c>
    </row>
    <row r="96" spans="1:20" ht="12.75" customHeight="1" x14ac:dyDescent="0.25">
      <c r="A96" s="40">
        <v>3639</v>
      </c>
      <c r="B96" s="88" t="s">
        <v>207</v>
      </c>
      <c r="C96" s="86">
        <v>4850</v>
      </c>
      <c r="D96" s="61"/>
      <c r="E96" s="61"/>
      <c r="F96" s="61"/>
      <c r="G96" s="61"/>
      <c r="H96" s="127"/>
      <c r="I96" s="127"/>
      <c r="J96" s="127"/>
      <c r="K96" s="61"/>
      <c r="L96" s="107"/>
      <c r="M96" s="107"/>
      <c r="N96" s="107"/>
      <c r="O96" s="107"/>
      <c r="P96" s="107"/>
      <c r="Q96" s="86">
        <f>'[1]Výdaje 2021'!Q96</f>
        <v>380</v>
      </c>
      <c r="R96" s="123">
        <v>4400</v>
      </c>
      <c r="S96" s="86">
        <v>37</v>
      </c>
      <c r="T96" s="86">
        <f t="shared" si="4"/>
        <v>44.4</v>
      </c>
    </row>
    <row r="97" spans="1:21" ht="12.75" customHeight="1" x14ac:dyDescent="0.25">
      <c r="A97" s="40">
        <v>3639</v>
      </c>
      <c r="B97" s="88" t="s">
        <v>208</v>
      </c>
      <c r="C97" s="86"/>
      <c r="D97" s="61" t="s">
        <v>35</v>
      </c>
      <c r="E97" s="61">
        <v>500</v>
      </c>
      <c r="F97" s="61"/>
      <c r="G97" s="61"/>
      <c r="H97" s="127"/>
      <c r="I97" s="127"/>
      <c r="J97" s="127"/>
      <c r="K97" s="61"/>
      <c r="L97" s="148"/>
      <c r="M97" s="107"/>
      <c r="N97" s="107"/>
      <c r="O97" s="107"/>
      <c r="P97" s="107"/>
      <c r="Q97" s="86">
        <f>'[1]Výdaje 2021'!Q97</f>
        <v>690</v>
      </c>
      <c r="R97" s="86"/>
      <c r="S97" s="86">
        <v>454</v>
      </c>
      <c r="T97" s="86">
        <f t="shared" si="4"/>
        <v>544.79999999999995</v>
      </c>
    </row>
    <row r="98" spans="1:21" ht="12.75" customHeight="1" x14ac:dyDescent="0.25">
      <c r="A98" s="40">
        <v>3742</v>
      </c>
      <c r="B98" s="88" t="s">
        <v>209</v>
      </c>
      <c r="C98" s="86">
        <v>800</v>
      </c>
      <c r="D98" s="61"/>
      <c r="E98" s="61"/>
      <c r="F98" s="61"/>
      <c r="G98" s="61"/>
      <c r="H98" s="127"/>
      <c r="I98" s="127"/>
      <c r="J98" s="127"/>
      <c r="K98" s="127"/>
      <c r="L98" s="148"/>
      <c r="M98" s="147">
        <v>-800</v>
      </c>
      <c r="N98" s="107"/>
      <c r="O98" s="107"/>
      <c r="P98" s="107"/>
      <c r="Q98" s="86">
        <f>'[1]Výdaje 2021'!Q98</f>
        <v>6900</v>
      </c>
      <c r="R98" s="86"/>
      <c r="S98" s="86">
        <v>0</v>
      </c>
      <c r="T98" s="86">
        <f t="shared" si="4"/>
        <v>0</v>
      </c>
    </row>
    <row r="99" spans="1:21" ht="12.75" customHeight="1" x14ac:dyDescent="0.25">
      <c r="A99" s="108"/>
      <c r="B99" s="45" t="s">
        <v>210</v>
      </c>
      <c r="C99" s="101">
        <f t="shared" ref="C99:R99" si="5">SUM(C79:C98)</f>
        <v>128383.7</v>
      </c>
      <c r="D99" s="102">
        <f t="shared" si="5"/>
        <v>140</v>
      </c>
      <c r="E99" s="102">
        <f t="shared" si="5"/>
        <v>500</v>
      </c>
      <c r="F99" s="102">
        <f t="shared" si="5"/>
        <v>50</v>
      </c>
      <c r="G99" s="102">
        <f t="shared" si="5"/>
        <v>150</v>
      </c>
      <c r="H99" s="102">
        <f t="shared" si="5"/>
        <v>3890</v>
      </c>
      <c r="I99" s="102">
        <f t="shared" si="5"/>
        <v>0</v>
      </c>
      <c r="J99" s="102">
        <f t="shared" si="5"/>
        <v>150</v>
      </c>
      <c r="K99" s="102">
        <f t="shared" si="5"/>
        <v>0</v>
      </c>
      <c r="L99" s="102">
        <f t="shared" si="5"/>
        <v>0</v>
      </c>
      <c r="M99" s="102">
        <f t="shared" si="5"/>
        <v>-8113.18</v>
      </c>
      <c r="N99" s="102">
        <f t="shared" si="5"/>
        <v>0</v>
      </c>
      <c r="O99" s="102">
        <f t="shared" si="5"/>
        <v>0</v>
      </c>
      <c r="P99" s="102">
        <f t="shared" si="5"/>
        <v>0</v>
      </c>
      <c r="Q99" s="102">
        <f t="shared" si="5"/>
        <v>122357.37258</v>
      </c>
      <c r="R99" s="102">
        <f t="shared" si="5"/>
        <v>35171</v>
      </c>
      <c r="S99" s="102">
        <f>SUM(S79:S98)</f>
        <v>88635</v>
      </c>
      <c r="T99" s="102">
        <f>SUM(T79:T98)</f>
        <v>106361.99999999996</v>
      </c>
    </row>
    <row r="100" spans="1:21" ht="12.75" customHeight="1" x14ac:dyDescent="0.25">
      <c r="A100" s="109"/>
      <c r="B100" s="110"/>
      <c r="C100" s="112"/>
      <c r="D100" s="111"/>
      <c r="E100" s="111"/>
      <c r="F100" s="111"/>
      <c r="G100" s="111"/>
      <c r="H100" s="131"/>
      <c r="I100" s="131"/>
      <c r="J100" s="131"/>
      <c r="K100" s="131"/>
      <c r="L100" s="131"/>
      <c r="M100" s="111"/>
      <c r="N100" s="111"/>
      <c r="O100" s="111"/>
      <c r="P100" s="112"/>
      <c r="Q100" s="112"/>
      <c r="R100" s="112"/>
    </row>
    <row r="101" spans="1:21" ht="12.75" customHeight="1" x14ac:dyDescent="0.25">
      <c r="B101" s="39"/>
      <c r="C101" s="106"/>
      <c r="D101" s="106"/>
      <c r="E101" s="106"/>
      <c r="F101" s="106"/>
      <c r="G101" s="106"/>
      <c r="H101" s="130"/>
      <c r="I101" s="130"/>
      <c r="J101" s="130"/>
      <c r="K101" s="130"/>
      <c r="L101" s="130"/>
      <c r="M101" s="106"/>
      <c r="N101" s="106"/>
      <c r="O101" s="106"/>
      <c r="P101" s="105"/>
      <c r="Q101" s="106"/>
      <c r="R101" s="106"/>
    </row>
    <row r="102" spans="1:21" ht="12.75" customHeight="1" x14ac:dyDescent="0.25">
      <c r="B102" s="113" t="s">
        <v>211</v>
      </c>
      <c r="C102" s="114">
        <f t="shared" ref="C102:T102" si="6">C69+C99</f>
        <v>152118.70000000001</v>
      </c>
      <c r="D102" s="115">
        <f t="shared" si="6"/>
        <v>140</v>
      </c>
      <c r="E102" s="115">
        <f t="shared" si="6"/>
        <v>669.74</v>
      </c>
      <c r="F102" s="115">
        <f t="shared" si="6"/>
        <v>50</v>
      </c>
      <c r="G102" s="115">
        <f t="shared" si="6"/>
        <v>150</v>
      </c>
      <c r="H102" s="115">
        <f t="shared" si="6"/>
        <v>4163.6898499999998</v>
      </c>
      <c r="I102" s="115">
        <f t="shared" si="6"/>
        <v>146</v>
      </c>
      <c r="J102" s="115">
        <f t="shared" si="6"/>
        <v>300</v>
      </c>
      <c r="K102" s="115">
        <f t="shared" si="6"/>
        <v>20</v>
      </c>
      <c r="L102" s="115">
        <f t="shared" si="6"/>
        <v>55</v>
      </c>
      <c r="M102" s="115">
        <f t="shared" si="6"/>
        <v>-6513.18</v>
      </c>
      <c r="N102" s="115">
        <f t="shared" si="6"/>
        <v>0</v>
      </c>
      <c r="O102" s="115">
        <f t="shared" si="6"/>
        <v>0</v>
      </c>
      <c r="P102" s="115">
        <f t="shared" si="6"/>
        <v>0</v>
      </c>
      <c r="Q102" s="115">
        <f t="shared" si="6"/>
        <v>145183.25242999999</v>
      </c>
      <c r="R102" s="115">
        <f t="shared" si="6"/>
        <v>62024</v>
      </c>
      <c r="S102" s="115">
        <f t="shared" si="6"/>
        <v>108884.42</v>
      </c>
      <c r="T102" s="115">
        <f t="shared" si="6"/>
        <v>130661.30399999995</v>
      </c>
    </row>
    <row r="103" spans="1:21" x14ac:dyDescent="0.25">
      <c r="B103" s="116"/>
      <c r="I103" s="142"/>
      <c r="J103" s="142"/>
      <c r="K103" s="142"/>
      <c r="L103" s="142"/>
      <c r="O103" s="14"/>
      <c r="S103" s="154"/>
      <c r="T103" s="154"/>
    </row>
    <row r="104" spans="1:21" x14ac:dyDescent="0.25">
      <c r="I104" s="142"/>
      <c r="K104" s="142"/>
      <c r="L104" s="142"/>
      <c r="S104" s="106"/>
      <c r="T104" s="106"/>
    </row>
    <row r="105" spans="1:21" x14ac:dyDescent="0.25">
      <c r="K105" s="142"/>
      <c r="L105" s="14"/>
      <c r="U105" s="14"/>
    </row>
    <row r="106" spans="1:21" x14ac:dyDescent="0.25">
      <c r="L106" s="14"/>
    </row>
  </sheetData>
  <pageMargins left="0.196527777777778" right="0.196527777777778" top="0.196527777777778" bottom="0.196527777777778" header="0.51180555555555496" footer="0.51180555555555496"/>
  <pageSetup paperSize="8" scale="89" firstPageNumber="0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53"/>
  <sheetViews>
    <sheetView zoomScaleNormal="100" workbookViewId="0">
      <selection activeCell="J28" sqref="J28"/>
    </sheetView>
  </sheetViews>
  <sheetFormatPr defaultColWidth="8.6640625" defaultRowHeight="13.2" x14ac:dyDescent="0.25"/>
  <cols>
    <col min="10" max="10" width="13.33203125" customWidth="1"/>
  </cols>
  <sheetData>
    <row r="1" spans="1:14" ht="13.8" x14ac:dyDescent="0.25">
      <c r="A1" s="117"/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</row>
    <row r="2" spans="1:14" ht="13.8" x14ac:dyDescent="0.25">
      <c r="A2" s="118" t="s">
        <v>212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</row>
    <row r="3" spans="1:14" ht="13.8" x14ac:dyDescent="0.25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</row>
    <row r="4" spans="1:14" ht="13.8" x14ac:dyDescent="0.25">
      <c r="A4" s="119" t="s">
        <v>213</v>
      </c>
      <c r="B4" s="161" t="s">
        <v>214</v>
      </c>
      <c r="C4" s="161"/>
      <c r="D4" s="161"/>
      <c r="E4" s="161"/>
      <c r="F4" s="161" t="s">
        <v>215</v>
      </c>
      <c r="G4" s="161"/>
      <c r="H4" s="161" t="s">
        <v>216</v>
      </c>
      <c r="I4" s="161"/>
      <c r="J4" s="119" t="s">
        <v>217</v>
      </c>
      <c r="K4" s="117"/>
      <c r="L4" s="117"/>
      <c r="M4" s="117"/>
      <c r="N4" s="117"/>
    </row>
    <row r="5" spans="1:14" ht="13.8" x14ac:dyDescent="0.25">
      <c r="A5" s="120">
        <v>4122</v>
      </c>
      <c r="B5" s="162" t="s">
        <v>218</v>
      </c>
      <c r="C5" s="162"/>
      <c r="D5" s="162"/>
      <c r="E5" s="162"/>
      <c r="F5" s="161" t="s">
        <v>219</v>
      </c>
      <c r="G5" s="161"/>
      <c r="H5" s="161" t="s">
        <v>220</v>
      </c>
      <c r="I5" s="161"/>
      <c r="J5" s="121">
        <v>10000</v>
      </c>
      <c r="K5" s="117"/>
      <c r="L5" s="117"/>
      <c r="M5" s="117"/>
      <c r="N5" s="117"/>
    </row>
    <row r="6" spans="1:14" ht="13.8" x14ac:dyDescent="0.25">
      <c r="A6" s="120">
        <v>4222</v>
      </c>
      <c r="B6" s="162" t="s">
        <v>221</v>
      </c>
      <c r="C6" s="162"/>
      <c r="D6" s="162"/>
      <c r="E6" s="162"/>
      <c r="F6" s="161" t="s">
        <v>222</v>
      </c>
      <c r="G6" s="161"/>
      <c r="H6" s="161" t="s">
        <v>220</v>
      </c>
      <c r="I6" s="161"/>
      <c r="J6" s="121">
        <v>1000000</v>
      </c>
      <c r="K6" s="117"/>
      <c r="L6" s="117"/>
      <c r="M6" s="117"/>
      <c r="N6" s="117"/>
    </row>
    <row r="7" spans="1:14" ht="13.8" x14ac:dyDescent="0.25">
      <c r="A7" s="120">
        <v>4222</v>
      </c>
      <c r="B7" s="162" t="s">
        <v>223</v>
      </c>
      <c r="C7" s="162"/>
      <c r="D7" s="162"/>
      <c r="E7" s="162"/>
      <c r="F7" s="161" t="s">
        <v>224</v>
      </c>
      <c r="G7" s="161"/>
      <c r="H7" s="161" t="s">
        <v>220</v>
      </c>
      <c r="I7" s="161"/>
      <c r="J7" s="121">
        <v>3000000</v>
      </c>
      <c r="K7" s="117" t="s">
        <v>225</v>
      </c>
      <c r="L7" s="117"/>
      <c r="M7" s="117"/>
      <c r="N7" s="117"/>
    </row>
    <row r="8" spans="1:14" ht="13.8" x14ac:dyDescent="0.25">
      <c r="A8" s="120"/>
      <c r="B8" s="160"/>
      <c r="C8" s="160"/>
      <c r="D8" s="160"/>
      <c r="E8" s="160"/>
      <c r="F8" s="161"/>
      <c r="G8" s="161"/>
      <c r="H8" s="162"/>
      <c r="I8" s="162"/>
      <c r="J8" s="121"/>
      <c r="K8" s="117"/>
      <c r="L8" s="117"/>
      <c r="M8" s="117"/>
      <c r="N8" s="117"/>
    </row>
    <row r="9" spans="1:14" ht="13.8" x14ac:dyDescent="0.25">
      <c r="A9" s="120"/>
      <c r="B9" s="160"/>
      <c r="C9" s="160"/>
      <c r="D9" s="160"/>
      <c r="E9" s="160"/>
      <c r="F9" s="161"/>
      <c r="G9" s="161"/>
      <c r="H9" s="162"/>
      <c r="I9" s="162"/>
      <c r="J9" s="121"/>
      <c r="K9" s="117"/>
      <c r="L9" s="117"/>
      <c r="M9" s="117"/>
      <c r="N9" s="117"/>
    </row>
    <row r="10" spans="1:14" ht="13.8" x14ac:dyDescent="0.25">
      <c r="A10" s="120"/>
      <c r="B10" s="160"/>
      <c r="C10" s="160"/>
      <c r="D10" s="160"/>
      <c r="E10" s="160"/>
      <c r="F10" s="161"/>
      <c r="G10" s="161"/>
      <c r="H10" s="162"/>
      <c r="I10" s="162"/>
      <c r="J10" s="121"/>
      <c r="K10" s="117"/>
      <c r="L10" s="117"/>
      <c r="M10" s="117"/>
      <c r="N10" s="117"/>
    </row>
    <row r="11" spans="1:14" ht="13.8" x14ac:dyDescent="0.25">
      <c r="A11" s="120"/>
      <c r="B11" s="160"/>
      <c r="C11" s="160"/>
      <c r="D11" s="160"/>
      <c r="E11" s="160"/>
      <c r="F11" s="161"/>
      <c r="G11" s="161"/>
      <c r="H11" s="162"/>
      <c r="I11" s="162"/>
      <c r="J11" s="121"/>
      <c r="K11" s="117"/>
      <c r="L11" s="117"/>
      <c r="M11" s="117"/>
      <c r="N11" s="117"/>
    </row>
    <row r="12" spans="1:14" ht="13.8" x14ac:dyDescent="0.25">
      <c r="A12" s="120"/>
      <c r="B12" s="160"/>
      <c r="C12" s="160"/>
      <c r="D12" s="160"/>
      <c r="E12" s="160"/>
      <c r="F12" s="161"/>
      <c r="G12" s="161"/>
      <c r="H12" s="162"/>
      <c r="I12" s="162"/>
      <c r="J12" s="121"/>
      <c r="K12" s="117"/>
      <c r="L12" s="117"/>
      <c r="M12" s="117"/>
      <c r="N12" s="117"/>
    </row>
    <row r="13" spans="1:14" ht="13.8" x14ac:dyDescent="0.25">
      <c r="A13" s="117"/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</row>
    <row r="14" spans="1:14" ht="13.8" x14ac:dyDescent="0.25">
      <c r="A14" s="117"/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</row>
    <row r="15" spans="1:14" ht="13.8" x14ac:dyDescent="0.25">
      <c r="A15" s="117"/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</row>
    <row r="16" spans="1:14" ht="13.8" x14ac:dyDescent="0.25">
      <c r="A16" s="117"/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</row>
    <row r="17" spans="1:14" ht="13.8" x14ac:dyDescent="0.25">
      <c r="A17" s="117"/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</row>
    <row r="18" spans="1:14" ht="13.8" x14ac:dyDescent="0.25">
      <c r="A18" s="117"/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</row>
    <row r="19" spans="1:14" ht="13.8" x14ac:dyDescent="0.25">
      <c r="A19" s="117"/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</row>
    <row r="20" spans="1:14" ht="13.8" x14ac:dyDescent="0.25">
      <c r="A20" s="117"/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</row>
    <row r="21" spans="1:14" ht="13.8" x14ac:dyDescent="0.25">
      <c r="A21" s="117"/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</row>
    <row r="22" spans="1:14" ht="13.8" x14ac:dyDescent="0.25">
      <c r="A22" s="117"/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</row>
    <row r="23" spans="1:14" ht="13.8" x14ac:dyDescent="0.25">
      <c r="A23" s="117"/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</row>
    <row r="24" spans="1:14" ht="13.8" x14ac:dyDescent="0.25">
      <c r="A24" s="117"/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</row>
    <row r="25" spans="1:14" ht="13.8" x14ac:dyDescent="0.25">
      <c r="A25" s="117"/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</row>
    <row r="26" spans="1:14" ht="13.8" x14ac:dyDescent="0.25">
      <c r="A26" s="117"/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</row>
    <row r="27" spans="1:14" ht="13.8" x14ac:dyDescent="0.25">
      <c r="A27" s="117"/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</row>
    <row r="28" spans="1:14" ht="13.8" x14ac:dyDescent="0.25">
      <c r="A28" s="117"/>
      <c r="B28" s="117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</row>
    <row r="29" spans="1:14" ht="13.8" x14ac:dyDescent="0.25">
      <c r="A29" s="117"/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</row>
    <row r="30" spans="1:14" ht="13.8" x14ac:dyDescent="0.25">
      <c r="A30" s="117"/>
      <c r="B30" s="117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</row>
    <row r="31" spans="1:14" ht="13.8" x14ac:dyDescent="0.25">
      <c r="A31" s="117"/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</row>
    <row r="32" spans="1:14" ht="13.8" x14ac:dyDescent="0.25">
      <c r="A32" s="117"/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</row>
    <row r="33" spans="1:14" ht="13.8" x14ac:dyDescent="0.25">
      <c r="A33" s="117"/>
      <c r="B33" s="117"/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</row>
    <row r="34" spans="1:14" ht="13.8" x14ac:dyDescent="0.25">
      <c r="A34" s="117"/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</row>
    <row r="35" spans="1:14" ht="13.8" x14ac:dyDescent="0.25">
      <c r="A35" s="117"/>
      <c r="B35" s="117"/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</row>
    <row r="36" spans="1:14" ht="13.8" x14ac:dyDescent="0.25">
      <c r="A36" s="117"/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</row>
    <row r="37" spans="1:14" ht="13.8" x14ac:dyDescent="0.25">
      <c r="A37" s="117"/>
      <c r="B37" s="117"/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</row>
    <row r="38" spans="1:14" ht="13.8" x14ac:dyDescent="0.25">
      <c r="A38" s="117"/>
      <c r="B38" s="117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</row>
    <row r="39" spans="1:14" ht="13.8" x14ac:dyDescent="0.25">
      <c r="A39" s="117"/>
      <c r="B39" s="117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</row>
    <row r="40" spans="1:14" ht="13.8" x14ac:dyDescent="0.25">
      <c r="A40" s="117"/>
      <c r="B40" s="117"/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</row>
    <row r="41" spans="1:14" ht="13.8" x14ac:dyDescent="0.25">
      <c r="A41" s="117"/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</row>
    <row r="42" spans="1:14" ht="13.8" x14ac:dyDescent="0.25">
      <c r="A42" s="117"/>
      <c r="B42" s="117"/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</row>
    <row r="43" spans="1:14" ht="13.8" x14ac:dyDescent="0.25">
      <c r="A43" s="117"/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</row>
    <row r="44" spans="1:14" ht="13.8" x14ac:dyDescent="0.25">
      <c r="A44" s="117"/>
      <c r="B44" s="117"/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</row>
    <row r="45" spans="1:14" ht="13.8" x14ac:dyDescent="0.25">
      <c r="A45" s="117"/>
      <c r="B45" s="117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</row>
    <row r="46" spans="1:14" ht="13.8" x14ac:dyDescent="0.25">
      <c r="A46" s="117"/>
      <c r="B46" s="117"/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</row>
    <row r="47" spans="1:14" ht="13.8" x14ac:dyDescent="0.25">
      <c r="A47" s="117"/>
      <c r="B47" s="117"/>
      <c r="C47" s="117"/>
      <c r="D47" s="117"/>
      <c r="E47" s="117"/>
      <c r="F47" s="117"/>
      <c r="G47" s="117"/>
      <c r="H47" s="117"/>
      <c r="I47" s="117"/>
      <c r="J47" s="117"/>
      <c r="K47" s="117"/>
      <c r="L47" s="117"/>
      <c r="M47" s="117"/>
      <c r="N47" s="117"/>
    </row>
    <row r="48" spans="1:14" ht="13.8" x14ac:dyDescent="0.25">
      <c r="A48" s="117"/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</row>
    <row r="49" spans="1:14" ht="13.8" x14ac:dyDescent="0.25">
      <c r="A49" s="117"/>
      <c r="B49" s="117"/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</row>
    <row r="50" spans="1:14" ht="13.8" x14ac:dyDescent="0.25">
      <c r="A50" s="117"/>
      <c r="B50" s="117"/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</row>
    <row r="51" spans="1:14" ht="13.8" x14ac:dyDescent="0.25">
      <c r="A51" s="117"/>
      <c r="B51" s="117"/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</row>
    <row r="52" spans="1:14" ht="13.8" x14ac:dyDescent="0.25">
      <c r="A52" s="117"/>
      <c r="B52" s="117"/>
      <c r="C52" s="117"/>
      <c r="D52" s="117"/>
      <c r="E52" s="117"/>
      <c r="F52" s="117"/>
      <c r="G52" s="117"/>
      <c r="H52" s="117"/>
      <c r="I52" s="117"/>
      <c r="J52" s="117"/>
      <c r="K52" s="117"/>
      <c r="L52" s="117"/>
      <c r="M52" s="117"/>
      <c r="N52" s="117"/>
    </row>
    <row r="53" spans="1:14" ht="13.8" x14ac:dyDescent="0.25">
      <c r="A53" s="117"/>
      <c r="B53" s="117"/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</row>
  </sheetData>
  <mergeCells count="27">
    <mergeCell ref="B4:E4"/>
    <mergeCell ref="F4:G4"/>
    <mergeCell ref="H4:I4"/>
    <mergeCell ref="B5:E5"/>
    <mergeCell ref="F5:G5"/>
    <mergeCell ref="H5:I5"/>
    <mergeCell ref="B6:E6"/>
    <mergeCell ref="F6:G6"/>
    <mergeCell ref="H6:I6"/>
    <mergeCell ref="B7:E7"/>
    <mergeCell ref="F7:G7"/>
    <mergeCell ref="H7:I7"/>
    <mergeCell ref="B8:E8"/>
    <mergeCell ref="F8:G8"/>
    <mergeCell ref="H8:I8"/>
    <mergeCell ref="B9:E9"/>
    <mergeCell ref="F9:G9"/>
    <mergeCell ref="H9:I9"/>
    <mergeCell ref="B12:E12"/>
    <mergeCell ref="F12:G12"/>
    <mergeCell ref="H12:I12"/>
    <mergeCell ref="B10:E10"/>
    <mergeCell ref="F10:G10"/>
    <mergeCell ref="H10:I10"/>
    <mergeCell ref="B11:E11"/>
    <mergeCell ref="F11:G11"/>
    <mergeCell ref="H11:I11"/>
  </mergeCells>
  <pageMargins left="0.7" right="0.7" top="0.78749999999999998" bottom="0.78749999999999998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ROZPOČET 2022</vt:lpstr>
      <vt:lpstr>Příjmy 2022</vt:lpstr>
      <vt:lpstr>Výdaje 2022</vt:lpstr>
      <vt:lpstr>NEVYČERPANÉ DOTACE Z 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dc:description/>
  <cp:lastModifiedBy>Městys Doudleby nad Orlicí</cp:lastModifiedBy>
  <cp:revision>1</cp:revision>
  <cp:lastPrinted>2021-11-15T08:14:26Z</cp:lastPrinted>
  <dcterms:created xsi:type="dcterms:W3CDTF">2020-01-22T10:23:28Z</dcterms:created>
  <dcterms:modified xsi:type="dcterms:W3CDTF">2021-11-15T08:22:46Z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